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triciaHFierro\OneDrive\_ASESORIAS EMPRESAS\_2021\11. APPS.CO\"/>
    </mc:Choice>
  </mc:AlternateContent>
  <xr:revisionPtr revIDLastSave="0" documentId="13_ncr:1_{AE0087DA-E7B3-4F10-B2C6-727FD9B1498A}" xr6:coauthVersionLast="47" xr6:coauthVersionMax="47" xr10:uidLastSave="{00000000-0000-0000-0000-000000000000}"/>
  <bookViews>
    <workbookView xWindow="-103" yWindow="-103" windowWidth="19543" windowHeight="12377" tabRatio="771" activeTab="1" xr2:uid="{00000000-000D-0000-FFFF-FFFF00000000}"/>
  </bookViews>
  <sheets>
    <sheet name="ESTRATEGIA" sheetId="12" r:id="rId1"/>
    <sheet name="PLANES TÁCTICOS" sheetId="13" r:id="rId2"/>
    <sheet name="PPTO" sheetId="16" r:id="rId3"/>
    <sheet name="relaciones" sheetId="15" state="hidden" r:id="rId4"/>
  </sheets>
  <definedNames>
    <definedName name="_xlnm._FilterDatabase" localSheetId="0" hidden="1">ESTRATEGIA!$I$2:$I$29</definedName>
    <definedName name="_xlnm._FilterDatabase" localSheetId="1" hidden="1">'PLANES TÁCTICOS'!$A$1:$J$57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16" l="1"/>
  <c r="D19" i="16"/>
  <c r="H19" i="16"/>
  <c r="J16" i="16"/>
  <c r="K16" i="16"/>
  <c r="L16" i="16"/>
  <c r="M16" i="16"/>
  <c r="I17" i="16"/>
  <c r="I16" i="16"/>
  <c r="I19" i="16" s="1"/>
  <c r="F16" i="16"/>
  <c r="F19" i="16" s="1"/>
  <c r="G16" i="16"/>
  <c r="G19" i="16" s="1"/>
  <c r="H16" i="16"/>
  <c r="F17" i="16"/>
  <c r="G17" i="16"/>
  <c r="H17" i="16"/>
  <c r="J17" i="16" s="1"/>
  <c r="J19" i="16" s="1"/>
  <c r="E17" i="16"/>
  <c r="E16" i="16"/>
  <c r="E19" i="16" s="1"/>
  <c r="F7" i="16"/>
  <c r="B15" i="16" s="1"/>
  <c r="E5" i="16"/>
  <c r="F5" i="16" s="1"/>
  <c r="B13" i="16" s="1"/>
  <c r="D5" i="16"/>
  <c r="D6" i="16"/>
  <c r="E6" i="16" s="1"/>
  <c r="F6" i="16" s="1"/>
  <c r="B14" i="16" s="1"/>
  <c r="D7" i="16"/>
  <c r="E7" i="16" s="1"/>
  <c r="D4" i="16"/>
  <c r="E4" i="16" s="1"/>
  <c r="F4" i="16" s="1"/>
  <c r="B8" i="16"/>
  <c r="K19" i="16" l="1"/>
  <c r="B12" i="16"/>
  <c r="B19" i="16" s="1"/>
  <c r="F8" i="16"/>
  <c r="M17" i="16"/>
  <c r="M19" i="16" s="1"/>
  <c r="D8" i="16"/>
  <c r="L17" i="16"/>
  <c r="L19" i="16" s="1"/>
  <c r="K17" i="16"/>
  <c r="E8" i="16"/>
  <c r="F8" i="12"/>
  <c r="F7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B14" authorId="0" shapeId="0" xr:uid="{00000000-0006-0000-0000-000001000000}">
      <text>
        <r>
          <rPr>
            <sz val="12"/>
            <color indexed="81"/>
            <rFont val="Tahoma"/>
            <family val="2"/>
          </rPr>
          <t>es mandatorio, revisar si se quita como objetivo estratégico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<sst xmlns="http://schemas.openxmlformats.org/spreadsheetml/2006/main" count="408" uniqueCount="179">
  <si>
    <t>INDICADOR</t>
  </si>
  <si>
    <t>RESPONSABLE</t>
  </si>
  <si>
    <t>OBJETIVO ESTRATÉGICO</t>
  </si>
  <si>
    <t>META</t>
  </si>
  <si>
    <t>CLIENTES</t>
  </si>
  <si>
    <t>KPI</t>
  </si>
  <si>
    <t>PERSPECTIVA</t>
  </si>
  <si>
    <t>FINANCIERA</t>
  </si>
  <si>
    <t>PLANES Y PROYECTOS</t>
  </si>
  <si>
    <t>PROCESOS</t>
  </si>
  <si>
    <t>APRENDIZAJE Y CRECIMIENTO</t>
  </si>
  <si>
    <t>PONDERACIÓN</t>
  </si>
  <si>
    <t>OBJETIVOS ESTRATÉGICOS MARKETING DIGITAL</t>
  </si>
  <si>
    <t>F1. Mantener positivo el ROI de las campañas Digitales</t>
  </si>
  <si>
    <t>ROI</t>
  </si>
  <si>
    <t>Resultado encuesta de satisfacción a clientes</t>
  </si>
  <si>
    <t>Top of Mind - TOM</t>
  </si>
  <si>
    <t>% de procesos clave automatizados</t>
  </si>
  <si>
    <r>
      <rPr>
        <b/>
        <sz val="11"/>
        <rFont val="Arial"/>
        <family val="2"/>
      </rPr>
      <t>F1.1</t>
    </r>
    <r>
      <rPr>
        <sz val="11"/>
        <rFont val="Arial"/>
        <family val="2"/>
      </rPr>
      <t xml:space="preserve"> Seguimiento comité comercial al cumplimiento de la meta</t>
    </r>
  </si>
  <si>
    <r>
      <rPr>
        <b/>
        <sz val="11"/>
        <rFont val="Arial"/>
        <family val="2"/>
      </rPr>
      <t>F2.1</t>
    </r>
    <r>
      <rPr>
        <sz val="11"/>
        <rFont val="Arial"/>
        <family val="2"/>
      </rPr>
      <t xml:space="preserve"> Seguimiento comité comercial al cumplimiento de la meta</t>
    </r>
  </si>
  <si>
    <r>
      <rPr>
        <b/>
        <sz val="11"/>
        <rFont val="Arial"/>
        <family val="2"/>
      </rPr>
      <t>C2.2</t>
    </r>
    <r>
      <rPr>
        <sz val="11"/>
        <rFont val="Arial"/>
        <family val="2"/>
      </rPr>
      <t xml:space="preserve"> Implementación encuesta de satisfacción de los clientes</t>
    </r>
  </si>
  <si>
    <t>Encuesta realizada</t>
  </si>
  <si>
    <t>Planes implementados</t>
  </si>
  <si>
    <t>Resultado encuesta de CLIMA LABORAL de mkting Digital</t>
  </si>
  <si>
    <t>Numero de Evaluaciones de desempeño realizadas</t>
  </si>
  <si>
    <r>
      <rPr>
        <b/>
        <sz val="11"/>
        <rFont val="Arial"/>
        <family val="2"/>
      </rPr>
      <t xml:space="preserve">A1.2 </t>
    </r>
    <r>
      <rPr>
        <sz val="11"/>
        <rFont val="Arial"/>
        <family val="2"/>
      </rPr>
      <t>Realizar evaluaciones de desempeño anualmente y cotejar con meta</t>
    </r>
  </si>
  <si>
    <r>
      <rPr>
        <b/>
        <sz val="11"/>
        <rFont val="Arial"/>
        <family val="2"/>
      </rPr>
      <t>A1.3</t>
    </r>
    <r>
      <rPr>
        <sz val="11"/>
        <rFont val="Arial"/>
        <family val="2"/>
      </rPr>
      <t xml:space="preserve"> Diseño e implementación de Plan de Capacitación Digital para colaboradores</t>
    </r>
  </si>
  <si>
    <t>Plan de Capacitación en Mkting Digital implementado</t>
  </si>
  <si>
    <t>ESCENARIO</t>
  </si>
  <si>
    <t>TIPO DE PLAN</t>
  </si>
  <si>
    <t>PRESUPUESTO</t>
  </si>
  <si>
    <t>FECHA</t>
  </si>
  <si>
    <t>SI</t>
  </si>
  <si>
    <t>NO</t>
  </si>
  <si>
    <t>CORTO PLAZO</t>
  </si>
  <si>
    <t>REDES</t>
  </si>
  <si>
    <t>MEDIANO PLAZO</t>
  </si>
  <si>
    <t>OTROS</t>
  </si>
  <si>
    <t>VIDEO</t>
  </si>
  <si>
    <t>LARGO PLAZO</t>
  </si>
  <si>
    <t>NO FACTIBLE</t>
  </si>
  <si>
    <t>Resolver todos los problemas detectados en el posicionador de RANKING WEB para lograr mejor posicionamiento SEO.</t>
  </si>
  <si>
    <t>Realizar videos de testimoniales para cargarlos en el website empresas que pautan</t>
  </si>
  <si>
    <t>WEBSITE</t>
  </si>
  <si>
    <t>APP</t>
  </si>
  <si>
    <t>YOUTUBE</t>
  </si>
  <si>
    <t>ESTRATEGIA</t>
  </si>
  <si>
    <t>REESTRUCTURACIÓN WEB</t>
  </si>
  <si>
    <t>MONETIZAR CONTENIDO</t>
  </si>
  <si>
    <t>FORTALECIMIENTO DE MARCA</t>
  </si>
  <si>
    <t>MEJORAR EXPERIENCIA DIGITAL</t>
  </si>
  <si>
    <t>FORTALECER ENGAGEMENT</t>
  </si>
  <si>
    <t xml:space="preserve">COMUNIDAD, VISITAS, SAHRE, LIKE, </t>
  </si>
  <si>
    <t>C1. Fortalecer el Engagement en Canales Digitales</t>
  </si>
  <si>
    <t>% de Engagement por Plataforma</t>
  </si>
  <si>
    <t>Implementación de campañas de pauta en Facebook</t>
  </si>
  <si>
    <t>Concurso facebook para fans (cuente una historia, suba un video o una foto) premio = Pauta para B2B</t>
  </si>
  <si>
    <t>hacer post interesantes que generen ENGAGEMENT</t>
  </si>
  <si>
    <t>ADMINISTRAR LA ESTRATEGIA DIGITAL</t>
  </si>
  <si>
    <t>Implementar Postcron para automatizar publicaciones en redes sociales</t>
  </si>
  <si>
    <t>Definir qué tareas de marketing digital van a ser tercerizadas</t>
  </si>
  <si>
    <t>Organizar videos en canal Youtube de forma coherente para facilitar la navegación</t>
  </si>
  <si>
    <t>Incluir en el Website acceso en tiempo real a chat.</t>
  </si>
  <si>
    <t>Transmitir eventos remotos programas invitados, contenido de imagen en web + redes</t>
  </si>
  <si>
    <t>Diseñar webcontenido muy light, divertido, innovador que el visitante se sienta atraído por la nota</t>
  </si>
  <si>
    <t xml:space="preserve">configurar un BOTON DE LLAMADO A LA ACCION EN LA PORTADA con el fin de que los fans hagan una acción concreta </t>
  </si>
  <si>
    <t>Diseñar programación con votos de la gente de facebook (encuestas)</t>
  </si>
  <si>
    <t>PLANES TÁCTICOS</t>
  </si>
  <si>
    <t>Hacer seguimiento semanal y Mensual a la Estrategia Digital en cuadro de mando</t>
  </si>
  <si>
    <t>FORMULA</t>
  </si>
  <si>
    <t xml:space="preserve"> $$ conseguida en pauta por campañas digitales / $$ invertida en campañas digitales /</t>
  </si>
  <si>
    <t>% Ingresos logrados por Canales Digitales</t>
  </si>
  <si>
    <t>Ingresos logradas por canales digitales / Ingresos totales</t>
  </si>
  <si>
    <t># campañas realizadas / # campañas planeadas</t>
  </si>
  <si>
    <t>proyecto ejecutado</t>
  </si>
  <si>
    <t>% planes implementados</t>
  </si>
  <si>
    <t>Realizar videos con personajes influenciadores "sin que se vea modo cuña"</t>
  </si>
  <si>
    <t>P1. Administrar eficazmente la estrategia Digital</t>
  </si>
  <si>
    <t>ESTRUCTURA DE EQUIPO MKTINGD</t>
  </si>
  <si>
    <t>Marca de agua de la Empresa en Publicaciones de video  (PLANTILLAS)</t>
  </si>
  <si>
    <t>Gerencia</t>
  </si>
  <si>
    <t>Ver archivo excel</t>
  </si>
  <si>
    <r>
      <rPr>
        <b/>
        <sz val="11"/>
        <rFont val="Arial"/>
        <family val="2"/>
      </rPr>
      <t xml:space="preserve">C3.1 </t>
    </r>
    <r>
      <rPr>
        <sz val="11"/>
        <rFont val="Arial"/>
        <family val="2"/>
      </rPr>
      <t>Reestructurar Website</t>
    </r>
  </si>
  <si>
    <r>
      <rPr>
        <b/>
        <sz val="11"/>
        <rFont val="Arial"/>
        <family val="2"/>
      </rPr>
      <t>P1.1</t>
    </r>
    <r>
      <rPr>
        <sz val="11"/>
        <rFont val="Arial"/>
        <family val="2"/>
      </rPr>
      <t xml:space="preserve"> Identificar los procesos clave del negocio digital</t>
    </r>
  </si>
  <si>
    <t>item</t>
  </si>
  <si>
    <t>Gestionar canal Youtube</t>
  </si>
  <si>
    <t xml:space="preserve">P1.2 Ajustar los procesos clave al modelo </t>
  </si>
  <si>
    <t xml:space="preserve">P1.3 Automatizar los procesos clave </t>
  </si>
  <si>
    <t>Diseñar calendario Editorial</t>
  </si>
  <si>
    <t>A.1 Construir un equipo de Marketing Digital alineado estratégicamente</t>
  </si>
  <si>
    <r>
      <rPr>
        <b/>
        <sz val="11"/>
        <rFont val="Arial"/>
        <family val="2"/>
      </rPr>
      <t>C1.1</t>
    </r>
    <r>
      <rPr>
        <sz val="11"/>
        <rFont val="Arial"/>
        <family val="2"/>
      </rPr>
      <t xml:space="preserve"> Seguimiento del area comercial al cumplimiento de la meta en Dashboard</t>
    </r>
  </si>
  <si>
    <r>
      <rPr>
        <b/>
        <sz val="11"/>
        <rFont val="Arial"/>
        <family val="2"/>
      </rPr>
      <t>C1.2</t>
    </r>
    <r>
      <rPr>
        <sz val="11"/>
        <rFont val="Arial"/>
        <family val="2"/>
      </rPr>
      <t xml:space="preserve"> Realizar campañas de  generación de contenidos de valor e interactivas para los fans actuales</t>
    </r>
  </si>
  <si>
    <t>Campañas realizadas en relación a la guia de publicaciones</t>
  </si>
  <si>
    <r>
      <rPr>
        <b/>
        <sz val="11"/>
        <rFont val="Arial"/>
        <family val="2"/>
      </rPr>
      <t>C3.2</t>
    </r>
    <r>
      <rPr>
        <sz val="11"/>
        <rFont val="Arial"/>
        <family val="2"/>
      </rPr>
      <t xml:space="preserve"> Ejecutar planes de acción para POSICIONAMIENTO DE MARCA (Blog, red display Adwords, youtube, Facebook,)</t>
    </r>
  </si>
  <si>
    <t>% de ejecución del proyecto de Cuadro de mando implementado</t>
  </si>
  <si>
    <t>GOOGLE</t>
  </si>
  <si>
    <t xml:space="preserve">Automatizar formulario de ventas diarias </t>
  </si>
  <si>
    <t>Diligenciar constantemente el FORMATO DE PLANEACION DE PAUTA</t>
  </si>
  <si>
    <t>Definir quién será el responsable de contestar los chats de los usuarios que se conecten por website</t>
  </si>
  <si>
    <t>Asistir a reuniones semanales de seguimiento PROYECTO DIGITAL</t>
  </si>
  <si>
    <t>DIR MKTING</t>
  </si>
  <si>
    <t>procesos automatizados a diciembre 2020</t>
  </si>
  <si>
    <t>Sitio Reestructurado a marzo 2020</t>
  </si>
  <si>
    <r>
      <rPr>
        <b/>
        <sz val="11"/>
        <rFont val="Arial"/>
        <family val="2"/>
      </rPr>
      <t>C2.1</t>
    </r>
    <r>
      <rPr>
        <sz val="11"/>
        <rFont val="Arial"/>
        <family val="2"/>
      </rPr>
      <t xml:space="preserve"> Diseñar la ruta de experiencia de clientes</t>
    </r>
  </si>
  <si>
    <t>C2. Fortalecer la experiencia de clientes en diferentes canales</t>
  </si>
  <si>
    <t>Proyecto a marzo 2020</t>
  </si>
  <si>
    <t>FB E IG</t>
  </si>
  <si>
    <t>ESTRATEGICO</t>
  </si>
  <si>
    <t>POSICIONAMIENTO DE MARCA</t>
  </si>
  <si>
    <t>Actualizar la BD del CRM</t>
  </si>
  <si>
    <t>Implementar calendario editorial</t>
  </si>
  <si>
    <t>LINKEDIN</t>
  </si>
  <si>
    <t>Implementación de campañas de pauta en LN</t>
  </si>
  <si>
    <t>Integrar Chatbot para respuesta en FBM</t>
  </si>
  <si>
    <t>procesos identificados a ABRIL 2020</t>
  </si>
  <si>
    <t>procesos ajustados a MAYO 2020</t>
  </si>
  <si>
    <r>
      <rPr>
        <b/>
        <sz val="11"/>
        <rFont val="Arial"/>
        <family val="2"/>
      </rPr>
      <t xml:space="preserve">A1.1 </t>
    </r>
    <r>
      <rPr>
        <sz val="11"/>
        <rFont val="Arial"/>
        <family val="2"/>
      </rPr>
      <t xml:space="preserve">Contratación de estructura organizacional de marketing </t>
    </r>
  </si>
  <si>
    <t>Numero de cargos 100% / Estructura organizacional</t>
  </si>
  <si>
    <t>% estructura completa</t>
  </si>
  <si>
    <t xml:space="preserve">Recopilar historias de éxito documentadas en video </t>
  </si>
  <si>
    <t>F2. Generar Participación de las Ventas por canales Digitales de un 10%</t>
  </si>
  <si>
    <t>P1. Implementar plan de marketing eficazmente la estrategia Digital</t>
  </si>
  <si>
    <r>
      <rPr>
        <b/>
        <sz val="11"/>
        <rFont val="Arial"/>
        <family val="2"/>
      </rPr>
      <t>P1.4</t>
    </r>
    <r>
      <rPr>
        <sz val="11"/>
        <rFont val="Arial"/>
        <family val="2"/>
      </rPr>
      <t xml:space="preserve"> Implementar cuadro de mando de Marketing </t>
    </r>
  </si>
  <si>
    <t>Cuadro de mando implementado Junio 2020</t>
  </si>
  <si>
    <t>GERENCIA</t>
  </si>
  <si>
    <t>SOCIALM MANAGER</t>
  </si>
  <si>
    <t>LIDER MKTING TRADICIONAL</t>
  </si>
  <si>
    <t>DIRECTOR MKTING</t>
  </si>
  <si>
    <t>SOCIAL MEDIA MNGER</t>
  </si>
  <si>
    <t>COMMUNTY MANAGER</t>
  </si>
  <si>
    <t>LIDER TRADICIONAL</t>
  </si>
  <si>
    <t>SALARIO BASE</t>
  </si>
  <si>
    <t>COMISIONES</t>
  </si>
  <si>
    <t>VARIABLE</t>
  </si>
  <si>
    <t>FIJO</t>
  </si>
  <si>
    <t>MAS PRESTACIONES</t>
  </si>
  <si>
    <t xml:space="preserve">Definir quien escribirá los artículos y noticias WEB </t>
  </si>
  <si>
    <t>Contratar DIRECTOR MKTING Y SM MANAGER</t>
  </si>
  <si>
    <t>Contratar CM Y LIDER TRADICIONAL</t>
  </si>
  <si>
    <t>COMMUNITY MANAGER</t>
  </si>
  <si>
    <t>Trabajar en alianza con Comercial para convertir en ventas los prospectos de los eventos</t>
  </si>
  <si>
    <t>Identificar los procesos clave del negocio digital</t>
  </si>
  <si>
    <t>Implementar cuadro de mando de Marketing Digital</t>
  </si>
  <si>
    <t>Diseño de estructura organizacional de marketing digital con descriptivo del cargo</t>
  </si>
  <si>
    <t>Contratación equipo de marketing</t>
  </si>
  <si>
    <t>Diseño e implementación de Plan de Capacitación Digital para colaboradores</t>
  </si>
  <si>
    <t>Realizar evaluaciones de desempeño anualmente y cotejar con meta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</si>
  <si>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</si>
  <si>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</si>
  <si>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</si>
  <si>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</si>
  <si>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</si>
  <si>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</si>
  <si>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</si>
  <si>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</si>
  <si>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</si>
  <si>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</si>
  <si>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</si>
  <si>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</si>
  <si>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PAUTA ADWORDS</t>
  </si>
  <si>
    <t>PAUTA FACEBOOK</t>
  </si>
  <si>
    <t>PRESUPUESTO SUGERIDO</t>
  </si>
  <si>
    <t>MATERIAL PoP</t>
  </si>
  <si>
    <t>Automatizar los procesos clave DE LA EMPRESA</t>
  </si>
  <si>
    <t>Ajustar los procesos clave al modelo DE LA EMPRESA</t>
  </si>
  <si>
    <t>Diseñar un Juego de DE LA EMPRESA ONLINE con pauta</t>
  </si>
  <si>
    <t>Definir el responsable de tramitar la información que llegue por los formularios de contacto y cotización de DE LA EMPRESA. La respuesta debe ser lo más inmediata posible y no puede tardar más de 8 horas.</t>
  </si>
  <si>
    <t>Crear video para promocionar REPORTERO DE LA EMPRESA</t>
  </si>
  <si>
    <t>Investigar los eventos que sean de interés de DE LA EMPRESA para todas las UN</t>
  </si>
  <si>
    <t>Generar contenido valioso en fechas y momentos especiales de acuerdo a cronograma anual SM</t>
  </si>
  <si>
    <t xml:space="preserve">Hacer contenidos tras bambalinas que se publiquen en redes sociales </t>
  </si>
  <si>
    <t>Realizar campaña de email marketing para promocionar PRODUCTO</t>
  </si>
  <si>
    <t>Ajustar todos los perfiles en redes sociales ccon imagen de marca</t>
  </si>
  <si>
    <t>Prospectar los eventos donde participará  LA EMPRESA</t>
  </si>
  <si>
    <t>Desarrollar los eventos donde participará  LA EMPRESA</t>
  </si>
  <si>
    <t>Realizar campañas que enlacen mercadeo TRADICIONAL con mercadeo digital</t>
  </si>
  <si>
    <t>Implementar campañas de pauta en Google Ads hacia fanpage nuevas en website</t>
  </si>
  <si>
    <t xml:space="preserve">C.1 Posicionamiento de marca 
</t>
  </si>
  <si>
    <t>METAS DE EJECUCIÓN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</si>
</sst>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$&quot;* #,##0.00_-;\-&quot;$&quot;* #,##0.00_-;_-&quot;$&quot;* &quot;-&quot;??_-;_-@_-"/>
    <numFmt numFmtId="165" formatCode="_ * #,##0.00_ ;_ * \-#,##0.00_ ;_ * &quot;-&quot;??_ ;_ @_ "/>
    <numFmt numFmtId="166" formatCode="_ * #,##0_ ;_ * \-#,##0_ ;_ * &quot;-&quot;??_ ;_ @_ "/>
    <numFmt numFmtId="167" formatCode="_-&quot;$&quot;* #,##0_-;\-&quot;$&quot;* #,##0_-;_-&quot;$&quot;* &quot;-&quot;??_-;_-@_-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9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sz val="12"/>
      <color indexed="81"/>
      <name val="Tahoma"/>
      <family val="2"/>
    </font>
    <font>
      <sz val="12"/>
      <color rgb="FF404040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1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 textRotation="90"/>
    </xf>
    <xf numFmtId="0" fontId="10" fillId="0" borderId="1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9" fontId="10" fillId="0" borderId="1" xfId="0" applyNumberFormat="1" applyFont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9" fontId="4" fillId="9" borderId="1" xfId="0" applyNumberFormat="1" applyFont="1" applyFill="1" applyBorder="1" applyAlignment="1">
      <alignment horizontal="center" vertical="center" wrapText="1"/>
    </xf>
    <xf numFmtId="9" fontId="4" fillId="12" borderId="1" xfId="0" applyNumberFormat="1" applyFont="1" applyFill="1" applyBorder="1" applyAlignment="1">
      <alignment horizontal="center" vertical="center" wrapText="1"/>
    </xf>
    <xf numFmtId="17" fontId="1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9" fontId="4" fillId="9" borderId="1" xfId="2" applyFont="1" applyFill="1" applyBorder="1" applyAlignment="1">
      <alignment horizontal="center" vertical="center" wrapText="1"/>
    </xf>
    <xf numFmtId="166" fontId="10" fillId="0" borderId="1" xfId="1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  <xf numFmtId="17" fontId="8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/>
    </xf>
    <xf numFmtId="9" fontId="0" fillId="0" borderId="0" xfId="2" applyFont="1" applyAlignment="1">
      <alignment vertical="center"/>
    </xf>
    <xf numFmtId="0" fontId="19" fillId="0" borderId="0" xfId="0" applyFont="1"/>
    <xf numFmtId="0" fontId="18" fillId="0" borderId="0" xfId="0" applyFont="1"/>
    <xf numFmtId="0" fontId="3" fillId="0" borderId="0" xfId="0" applyFont="1" applyAlignme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6" fillId="11" borderId="1" xfId="0" applyFont="1" applyFill="1" applyBorder="1" applyAlignment="1">
      <alignment vertical="center" textRotation="90" wrapText="1"/>
    </xf>
    <xf numFmtId="0" fontId="0" fillId="0" borderId="1" xfId="0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wrapText="1"/>
    </xf>
    <xf numFmtId="0" fontId="0" fillId="0" borderId="0" xfId="0" applyAlignment="1">
      <alignment wrapText="1"/>
    </xf>
    <xf numFmtId="167" fontId="0" fillId="0" borderId="1" xfId="3" applyNumberFormat="1" applyFont="1" applyBorder="1" applyAlignment="1">
      <alignment horizontal="center" wrapText="1"/>
    </xf>
    <xf numFmtId="9" fontId="0" fillId="0" borderId="1" xfId="2" applyFont="1" applyBorder="1" applyAlignment="1">
      <alignment horizontal="center" wrapText="1"/>
    </xf>
    <xf numFmtId="167" fontId="0" fillId="0" borderId="1" xfId="0" applyNumberFormat="1" applyBorder="1" applyAlignment="1">
      <alignment wrapText="1"/>
    </xf>
    <xf numFmtId="167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center" wrapText="1"/>
    </xf>
    <xf numFmtId="167" fontId="9" fillId="0" borderId="1" xfId="0" applyNumberFormat="1" applyFont="1" applyBorder="1" applyAlignment="1">
      <alignment horizontal="center" wrapText="1"/>
    </xf>
    <xf numFmtId="9" fontId="9" fillId="0" borderId="1" xfId="2" applyFont="1" applyBorder="1" applyAlignment="1">
      <alignment horizontal="center" wrapText="1"/>
    </xf>
    <xf numFmtId="0" fontId="9" fillId="0" borderId="0" xfId="0" applyFont="1" applyAlignment="1">
      <alignment wrapText="1"/>
    </xf>
    <xf numFmtId="167" fontId="9" fillId="15" borderId="1" xfId="0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horizontal="center" wrapText="1"/>
    </xf>
    <xf numFmtId="0" fontId="18" fillId="0" borderId="1" xfId="0" applyFont="1" applyFill="1" applyBorder="1" applyAlignment="1">
      <alignment horizontal="justify" vertical="center" wrapText="1"/>
    </xf>
    <xf numFmtId="0" fontId="18" fillId="0" borderId="0" xfId="0" applyFont="1" applyAlignment="1">
      <alignment horizontal="center" wrapText="1"/>
    </xf>
    <xf numFmtId="0" fontId="18" fillId="0" borderId="0" xfId="0" applyFont="1" applyFill="1" applyAlignment="1">
      <alignment vertical="center" wrapText="1"/>
    </xf>
    <xf numFmtId="0" fontId="20" fillId="0" borderId="1" xfId="0" applyFont="1" applyFill="1" applyBorder="1" applyAlignment="1">
      <alignment horizontal="justify" vertical="center" wrapText="1"/>
    </xf>
    <xf numFmtId="0" fontId="1" fillId="0" borderId="0" xfId="0" applyFont="1" applyAlignment="1">
      <alignment wrapText="1"/>
    </xf>
    <xf numFmtId="167" fontId="9" fillId="16" borderId="1" xfId="3" applyNumberFormat="1" applyFont="1" applyFill="1" applyBorder="1" applyAlignment="1">
      <alignment horizontal="center" wrapText="1"/>
    </xf>
    <xf numFmtId="167" fontId="9" fillId="17" borderId="1" xfId="0" applyNumberFormat="1" applyFont="1" applyFill="1" applyBorder="1" applyAlignment="1">
      <alignment horizontal="center" wrapText="1"/>
    </xf>
    <xf numFmtId="167" fontId="9" fillId="18" borderId="1" xfId="0" applyNumberFormat="1" applyFont="1" applyFill="1" applyBorder="1" applyAlignment="1">
      <alignment wrapText="1"/>
    </xf>
    <xf numFmtId="167" fontId="0" fillId="0" borderId="2" xfId="0" applyNumberFormat="1" applyBorder="1" applyAlignment="1">
      <alignment horizontal="center" wrapText="1"/>
    </xf>
    <xf numFmtId="0" fontId="18" fillId="19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textRotation="90" wrapText="1"/>
    </xf>
    <xf numFmtId="9" fontId="4" fillId="13" borderId="1" xfId="0" applyNumberFormat="1" applyFont="1" applyFill="1" applyBorder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textRotation="90" wrapText="1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14" borderId="5" xfId="0" applyFont="1" applyFill="1" applyBorder="1" applyAlignment="1">
      <alignment horizontal="center" vertical="center" textRotation="90" wrapText="1"/>
    </xf>
    <xf numFmtId="0" fontId="4" fillId="14" borderId="0" xfId="0" applyFont="1" applyFill="1" applyBorder="1" applyAlignment="1">
      <alignment horizontal="center" vertical="center" textRotation="90" wrapText="1"/>
    </xf>
    <xf numFmtId="0" fontId="4" fillId="4" borderId="2" xfId="0" applyFont="1" applyFill="1" applyBorder="1" applyAlignment="1">
      <alignment horizontal="center" vertical="center" textRotation="90" wrapText="1"/>
    </xf>
    <xf numFmtId="0" fontId="4" fillId="4" borderId="3" xfId="0" applyFont="1" applyFill="1" applyBorder="1" applyAlignment="1">
      <alignment horizontal="center" vertical="center" textRotation="90" wrapText="1"/>
    </xf>
    <xf numFmtId="0" fontId="6" fillId="13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9" fontId="4" fillId="12" borderId="1" xfId="0" applyNumberFormat="1" applyFont="1" applyFill="1" applyBorder="1" applyAlignment="1">
      <alignment horizontal="center" vertical="center" wrapText="1"/>
    </xf>
    <xf numFmtId="17" fontId="4" fillId="12" borderId="1" xfId="0" applyNumberFormat="1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textRotation="90" wrapText="1"/>
    </xf>
    <xf numFmtId="0" fontId="4" fillId="5" borderId="3" xfId="0" applyFont="1" applyFill="1" applyBorder="1" applyAlignment="1">
      <alignment horizontal="center" vertical="center" textRotation="90" wrapText="1"/>
    </xf>
    <xf numFmtId="0" fontId="4" fillId="7" borderId="3" xfId="0" applyFont="1" applyFill="1" applyBorder="1" applyAlignment="1">
      <alignment horizontal="center" vertical="center" textRotation="90" wrapText="1"/>
    </xf>
    <xf numFmtId="0" fontId="4" fillId="7" borderId="4" xfId="0" applyFont="1" applyFill="1" applyBorder="1" applyAlignment="1">
      <alignment horizontal="center" vertical="center" textRotation="90" wrapText="1"/>
    </xf>
    <xf numFmtId="0" fontId="6" fillId="8" borderId="1" xfId="0" applyFont="1" applyFill="1" applyBorder="1" applyAlignment="1">
      <alignment horizontal="center" vertical="center" textRotation="90" wrapText="1"/>
    </xf>
    <xf numFmtId="0" fontId="6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textRotation="90" wrapText="1"/>
    </xf>
    <xf numFmtId="0" fontId="6" fillId="8" borderId="4" xfId="0" applyFont="1" applyFill="1" applyBorder="1" applyAlignment="1">
      <alignment horizontal="center" vertical="center" textRotation="90" wrapText="1"/>
    </xf>
    <xf numFmtId="0" fontId="6" fillId="10" borderId="2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9" fontId="4" fillId="10" borderId="2" xfId="0" applyNumberFormat="1" applyFont="1" applyFill="1" applyBorder="1" applyAlignment="1">
      <alignment horizontal="center" vertical="center" wrapText="1"/>
    </xf>
    <xf numFmtId="9" fontId="4" fillId="10" borderId="4" xfId="0" applyNumberFormat="1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1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FFFFCC"/>
      <color rgb="FFFFFF66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1071293</xdr:colOff>
      <xdr:row>17</xdr:row>
      <xdr:rowOff>84294</xdr:rowOff>
    </xdr:from>
    <xdr:to>
      <xdr:col>8</xdr:col>
      <xdr:colOff>1419053</xdr:colOff>
      <xdr:row>18</xdr:row>
      <xdr:rowOff>60986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8" name="Entrada de lápiz 7">
              <a:extLst>
                <a:ext uri="{FF2B5EF4-FFF2-40B4-BE49-F238E27FC236}">
                  <a16:creationId xmlns:a16="http://schemas.microsoft.com/office/drawing/2014/main" id="{88663312-0A09-4423-9E30-873C3DBF3A44}"/>
                </a:ext>
              </a:extLst>
            </xdr14:cNvPr>
            <xdr14:cNvContentPartPr/>
          </xdr14:nvContentPartPr>
          <xdr14:nvPr macro=""/>
          <xdr14:xfrm>
            <a:off x="13474960" y="11455027"/>
            <a:ext cx="347760" cy="790200"/>
          </xdr14:xfrm>
        </xdr:contentPart>
      </mc:Choice>
      <mc:Fallback xmlns="">
        <xdr:pic>
          <xdr:nvPicPr>
            <xdr:cNvPr id="8" name="Entrada de lápiz 7">
              <a:extLst>
                <a:ext uri="{FF2B5EF4-FFF2-40B4-BE49-F238E27FC236}">
                  <a16:creationId xmlns:a16="http://schemas.microsoft.com/office/drawing/2014/main" id="{88663312-0A09-4423-9E30-873C3DBF3A4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3470640" y="11450707"/>
              <a:ext cx="356400" cy="79884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0-01-31T17:38:47.206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8384 1505 10368,'-3'2'283,"0"0"0,1 0 0,-1-1 0,0 1 1,0 0-1,-1-1 0,1 0 0,0 0 0,0 0 1,-1 0-1,1-1 0,0 1 0,-1-1 0,1 0 1,-1 0-1,1 0 0,-1 0 0,1 0 0,0-1 1,-4-1-284,1 1 73,-1-1 0,1 0 1,0-1-1,0 0 1,0 0-1,0 0 1,0 0-1,1-1 1,-5-4-74,8 7 7,1-1 1,-1 0 0,1 1-1,-1-1 1,1 0 0,0 0-1,0 0 1,-1-1-1,1 1 1,1 0 0,-1 0-1,0 0 1,1-1-1,-1 1 1,1 0 0,-1-1-1,1 1 1,0 0 0,0-1-1,0 1 1,1-1-1,-1 1 1,0 0 0,1-1-1,-1 1 1,1 0 0,0 0-1,0-1-7,4-7 36,-1 1-1,2-1 1,-1 1 0,1 0-1,1 1 1,0-1 0,0 1-1,1-1-35,9-7 101,1 1-1,0 0 1,5-2-101,-21 15-3,0 0-1,0 1 1,1 0 0,-1-1 0,0 1-1,1 0 1,-1 0 0,1 0 0,-1 1 0,1-1-1,-1 0 1,1 1 0,-1 0 0,1 0-1,-1 0 1,1 0 3,-1 0-7,0 0-1,-1 1 0,1-1 0,-1 1 1,1 0-1,0-1 0,-1 1 0,1 0 1,-1 0-1,0 0 0,1 0 0,-1 0 1,0 1-1,0-1 0,1 0 1,-1 0-1,0 1 0,0 0 8,4 7-33,-1-1-1,-1 1 1,1 0-1,-2 1 1,1-1-1,-1 0 1,0 1-1,-1 1 34,7 67-158,-3-1-1,-5 60 159,0-31-40,4 55 148,8 0 1,6-1-1,18 53-108,-11-80 363,9 43-275,-4-65-3312,-14-72 1843,-4-20 661</inkml:trace>
  <inkml:trace contextRef="#ctx0" brushRef="#br0" timeOffset="366.03">9197 3234 15232,'-56'64'5695,"39"-40"-4415,-5 20-1152,11-19-832,-6 10 160,-20-2 320</inkml:trace>
</inkml: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048576"/>
  <sheetViews>
    <sheetView topLeftCell="B17" zoomScale="97" zoomScaleNormal="97" workbookViewId="0">
      <selection activeCell="E18" sqref="A18:XFD20"/>
    </sheetView>
  </sheetViews>
  <sheetFormatPr baseColWidth="10" defaultColWidth="11.4609375" defaultRowHeight="57.9" customHeight="1" x14ac:dyDescent="0.3"/>
  <cols>
    <col min="1" max="1" width="20.53515625" style="2" customWidth="1"/>
    <col min="2" max="2" width="35.765625" style="7" customWidth="1"/>
    <col min="3" max="3" width="24.53515625" style="10" customWidth="1"/>
    <col min="4" max="4" width="14.4609375" style="1" customWidth="1"/>
    <col min="5" max="5" width="42.69140625" style="1" customWidth="1"/>
    <col min="6" max="6" width="31.84375" style="25" customWidth="1"/>
    <col min="7" max="7" width="21.69140625" style="2" hidden="1" customWidth="1"/>
    <col min="8" max="8" width="21.69140625" style="2" customWidth="1"/>
    <col min="9" max="9" width="22.23046875" style="25" bestFit="1" customWidth="1"/>
    <col min="10" max="10" width="12.84375" style="15" bestFit="1" customWidth="1"/>
    <col min="11" max="11" width="12.84375" style="1" bestFit="1" customWidth="1"/>
    <col min="12" max="12" width="12.84375" style="2" bestFit="1" customWidth="1"/>
    <col min="13" max="14" width="12.84375" style="1" bestFit="1" customWidth="1"/>
    <col min="15" max="16384" width="11.4609375" style="2"/>
  </cols>
  <sheetData>
    <row r="2" spans="1:25" ht="57.9" customHeight="1" x14ac:dyDescent="0.3">
      <c r="B2" s="42" t="s">
        <v>12</v>
      </c>
      <c r="C2" s="42"/>
      <c r="D2" s="42"/>
      <c r="E2" s="42"/>
      <c r="F2" s="42"/>
      <c r="G2" s="42"/>
      <c r="H2" s="42"/>
      <c r="I2" s="42"/>
      <c r="J2" s="42"/>
      <c r="K2" s="42"/>
      <c r="M2" s="2"/>
      <c r="N2" s="2"/>
    </row>
    <row r="3" spans="1:25" ht="38.25" customHeight="1" x14ac:dyDescent="0.3">
      <c r="B3" s="42"/>
      <c r="C3" s="42"/>
      <c r="D3" s="42"/>
      <c r="E3" s="42"/>
      <c r="F3" s="42"/>
      <c r="G3" s="42"/>
      <c r="H3" s="42"/>
      <c r="I3" s="42"/>
      <c r="J3" s="42"/>
      <c r="K3" s="42"/>
      <c r="M3" s="2"/>
      <c r="N3" s="2"/>
    </row>
    <row r="4" spans="1:25" ht="38.25" customHeight="1" x14ac:dyDescent="0.3">
      <c r="B4" s="11"/>
      <c r="C4" s="9"/>
      <c r="D4" s="9"/>
      <c r="G4" s="39"/>
      <c r="H4" s="39"/>
      <c r="J4" s="86" t="s">
        <v>178</v>
      </c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</row>
    <row r="5" spans="1:25" s="3" customFormat="1" ht="57.9" customHeight="1" x14ac:dyDescent="0.3">
      <c r="A5" s="4" t="s">
        <v>6</v>
      </c>
      <c r="B5" s="4" t="s">
        <v>2</v>
      </c>
      <c r="C5" s="4" t="s">
        <v>5</v>
      </c>
      <c r="D5" s="4" t="s">
        <v>3</v>
      </c>
      <c r="E5" s="4" t="s">
        <v>8</v>
      </c>
      <c r="F5" s="5" t="s">
        <v>0</v>
      </c>
      <c r="G5" s="5" t="s">
        <v>11</v>
      </c>
      <c r="H5" s="5" t="s">
        <v>69</v>
      </c>
      <c r="I5" s="4" t="s">
        <v>1</v>
      </c>
      <c r="J5" s="33">
        <v>44562</v>
      </c>
      <c r="K5" s="33">
        <v>44593</v>
      </c>
      <c r="L5" s="33">
        <v>44621</v>
      </c>
      <c r="M5" s="33">
        <v>44652</v>
      </c>
      <c r="N5" s="33">
        <v>44682</v>
      </c>
      <c r="O5" s="33">
        <v>44713</v>
      </c>
      <c r="P5" s="33">
        <v>44743</v>
      </c>
      <c r="Q5" s="33">
        <v>44774</v>
      </c>
      <c r="R5" s="33">
        <v>44805</v>
      </c>
      <c r="S5" s="33">
        <v>44835</v>
      </c>
      <c r="T5" s="33">
        <v>44866</v>
      </c>
      <c r="U5" s="33">
        <v>44896</v>
      </c>
    </row>
    <row r="6" spans="1:25" ht="135" customHeight="1" x14ac:dyDescent="0.3">
      <c r="A6" s="90" t="s">
        <v>7</v>
      </c>
      <c r="B6" s="19" t="s">
        <v>13</v>
      </c>
      <c r="C6" s="18" t="s">
        <v>14</v>
      </c>
      <c r="D6" s="27">
        <v>1.1000000000000001</v>
      </c>
      <c r="E6" s="13" t="s">
        <v>18</v>
      </c>
      <c r="F6" s="6" t="s">
        <v>14</v>
      </c>
      <c r="G6" s="16">
        <v>1.1000000000000001</v>
      </c>
      <c r="H6" s="16" t="s">
        <v>70</v>
      </c>
      <c r="I6" s="6" t="s">
        <v>80</v>
      </c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spans="1:25" ht="120.55" customHeight="1" x14ac:dyDescent="0.3">
      <c r="A7" s="91"/>
      <c r="B7" s="19" t="s">
        <v>120</v>
      </c>
      <c r="C7" s="18" t="s">
        <v>71</v>
      </c>
      <c r="D7" s="22">
        <v>0.1</v>
      </c>
      <c r="E7" s="13" t="s">
        <v>19</v>
      </c>
      <c r="F7" s="6" t="str">
        <f>C7</f>
        <v>% Ingresos logrados por Canales Digitales</v>
      </c>
      <c r="G7" s="16">
        <v>0.05</v>
      </c>
      <c r="H7" s="16" t="s">
        <v>72</v>
      </c>
      <c r="I7" s="6" t="s">
        <v>80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1"/>
      <c r="W7" s="21"/>
      <c r="X7" s="21"/>
      <c r="Y7" s="21"/>
    </row>
    <row r="8" spans="1:25" ht="76.3" customHeight="1" x14ac:dyDescent="0.3">
      <c r="A8" s="99" t="s">
        <v>4</v>
      </c>
      <c r="B8" s="104" t="s">
        <v>53</v>
      </c>
      <c r="C8" s="106" t="s">
        <v>54</v>
      </c>
      <c r="D8" s="108">
        <v>0.2</v>
      </c>
      <c r="E8" s="13" t="s">
        <v>90</v>
      </c>
      <c r="F8" s="6" t="str">
        <f>C8</f>
        <v>% de Engagement por Plataforma</v>
      </c>
      <c r="G8" s="28">
        <v>5</v>
      </c>
      <c r="H8" s="28" t="s">
        <v>81</v>
      </c>
      <c r="I8" s="6" t="s">
        <v>80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1"/>
      <c r="W8" s="21"/>
      <c r="X8" s="21"/>
      <c r="Y8" s="21"/>
    </row>
    <row r="9" spans="1:25" ht="76.3" customHeight="1" x14ac:dyDescent="0.3">
      <c r="A9" s="99"/>
      <c r="B9" s="105"/>
      <c r="C9" s="107"/>
      <c r="D9" s="110"/>
      <c r="E9" s="13" t="s">
        <v>91</v>
      </c>
      <c r="F9" s="6" t="s">
        <v>92</v>
      </c>
      <c r="G9" s="16">
        <v>1</v>
      </c>
      <c r="H9" s="16" t="s">
        <v>73</v>
      </c>
      <c r="I9" s="6" t="s">
        <v>80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21"/>
      <c r="W9" s="21"/>
      <c r="X9" s="21"/>
      <c r="Y9" s="21"/>
    </row>
    <row r="10" spans="1:25" ht="76.3" customHeight="1" x14ac:dyDescent="0.3">
      <c r="A10" s="99"/>
      <c r="B10" s="104" t="s">
        <v>104</v>
      </c>
      <c r="C10" s="106" t="s">
        <v>15</v>
      </c>
      <c r="D10" s="108">
        <v>0.8</v>
      </c>
      <c r="E10" s="13" t="s">
        <v>103</v>
      </c>
      <c r="F10" s="26" t="s">
        <v>105</v>
      </c>
      <c r="G10" s="16">
        <v>1</v>
      </c>
      <c r="H10" s="28" t="s">
        <v>74</v>
      </c>
      <c r="I10" s="6" t="s">
        <v>80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21"/>
      <c r="W10" s="21"/>
      <c r="X10" s="21"/>
      <c r="Y10" s="21"/>
    </row>
    <row r="11" spans="1:25" ht="76.3" customHeight="1" x14ac:dyDescent="0.3">
      <c r="A11" s="99"/>
      <c r="B11" s="105"/>
      <c r="C11" s="107"/>
      <c r="D11" s="109"/>
      <c r="E11" s="13" t="s">
        <v>20</v>
      </c>
      <c r="F11" s="6" t="s">
        <v>21</v>
      </c>
      <c r="G11" s="16">
        <v>1</v>
      </c>
      <c r="H11" s="28" t="s">
        <v>74</v>
      </c>
      <c r="I11" s="6" t="s">
        <v>80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21"/>
      <c r="W11" s="21"/>
      <c r="X11" s="21"/>
      <c r="Y11" s="21"/>
    </row>
    <row r="12" spans="1:25" s="21" customFormat="1" ht="76.3" customHeight="1" x14ac:dyDescent="0.3">
      <c r="A12" s="99"/>
      <c r="B12" s="101" t="s">
        <v>177</v>
      </c>
      <c r="C12" s="102" t="s">
        <v>16</v>
      </c>
      <c r="D12" s="103">
        <v>2</v>
      </c>
      <c r="E12" s="13" t="s">
        <v>82</v>
      </c>
      <c r="F12" s="26" t="s">
        <v>102</v>
      </c>
      <c r="G12" s="16">
        <v>1</v>
      </c>
      <c r="H12" s="28" t="s">
        <v>74</v>
      </c>
      <c r="I12" s="6" t="s">
        <v>80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5" s="21" customFormat="1" ht="76.3" customHeight="1" x14ac:dyDescent="0.3">
      <c r="A13" s="100"/>
      <c r="B13" s="101"/>
      <c r="C13" s="102"/>
      <c r="D13" s="103"/>
      <c r="E13" s="13" t="s">
        <v>93</v>
      </c>
      <c r="F13" s="6" t="s">
        <v>22</v>
      </c>
      <c r="G13" s="16">
        <v>1</v>
      </c>
      <c r="H13" s="16" t="s">
        <v>75</v>
      </c>
      <c r="I13" s="6" t="s">
        <v>80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5" s="21" customFormat="1" ht="76.3" customHeight="1" x14ac:dyDescent="0.3">
      <c r="A14" s="97" t="s">
        <v>9</v>
      </c>
      <c r="B14" s="82" t="s">
        <v>77</v>
      </c>
      <c r="C14" s="93" t="s">
        <v>17</v>
      </c>
      <c r="D14" s="94">
        <v>0.9</v>
      </c>
      <c r="E14" s="13" t="s">
        <v>83</v>
      </c>
      <c r="F14" s="24" t="s">
        <v>114</v>
      </c>
      <c r="G14" s="16">
        <v>1</v>
      </c>
      <c r="H14" s="28" t="s">
        <v>74</v>
      </c>
      <c r="I14" s="6" t="s">
        <v>80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5" s="21" customFormat="1" ht="76.3" customHeight="1" x14ac:dyDescent="0.3">
      <c r="A15" s="98"/>
      <c r="B15" s="82"/>
      <c r="C15" s="93"/>
      <c r="D15" s="95"/>
      <c r="E15" s="13" t="s">
        <v>86</v>
      </c>
      <c r="F15" s="24" t="s">
        <v>115</v>
      </c>
      <c r="G15" s="16">
        <v>1</v>
      </c>
      <c r="H15" s="28" t="s">
        <v>74</v>
      </c>
      <c r="I15" s="6" t="s">
        <v>80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5" s="21" customFormat="1" ht="76.3" customHeight="1" x14ac:dyDescent="0.3">
      <c r="A16" s="98"/>
      <c r="B16" s="82"/>
      <c r="C16" s="93"/>
      <c r="D16" s="96"/>
      <c r="E16" s="13" t="s">
        <v>87</v>
      </c>
      <c r="F16" s="24" t="s">
        <v>101</v>
      </c>
      <c r="G16" s="16">
        <v>0.9</v>
      </c>
      <c r="H16" s="28" t="s">
        <v>74</v>
      </c>
      <c r="I16" s="6" t="s">
        <v>80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7" spans="1:25" ht="130.30000000000001" customHeight="1" x14ac:dyDescent="0.3">
      <c r="A17" s="98"/>
      <c r="B17" s="54" t="s">
        <v>121</v>
      </c>
      <c r="C17" s="17" t="s">
        <v>94</v>
      </c>
      <c r="D17" s="23">
        <v>1</v>
      </c>
      <c r="E17" s="13" t="s">
        <v>122</v>
      </c>
      <c r="F17" s="24" t="s">
        <v>123</v>
      </c>
      <c r="G17" s="16">
        <v>1</v>
      </c>
      <c r="H17" s="28" t="s">
        <v>74</v>
      </c>
      <c r="I17" s="6" t="s">
        <v>80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21"/>
      <c r="W17" s="21"/>
      <c r="X17" s="21"/>
      <c r="Y17" s="21"/>
    </row>
    <row r="18" spans="1:25" s="20" customFormat="1" ht="64.3" customHeight="1" x14ac:dyDescent="0.3">
      <c r="A18" s="88" t="s">
        <v>10</v>
      </c>
      <c r="B18" s="85" t="s">
        <v>89</v>
      </c>
      <c r="C18" s="92" t="s">
        <v>23</v>
      </c>
      <c r="D18" s="83">
        <v>0.8</v>
      </c>
      <c r="E18" s="13" t="s">
        <v>116</v>
      </c>
      <c r="F18" s="24" t="s">
        <v>117</v>
      </c>
      <c r="G18" s="16">
        <v>1</v>
      </c>
      <c r="H18" s="28" t="s">
        <v>118</v>
      </c>
      <c r="I18" s="6" t="s">
        <v>80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21"/>
      <c r="W18" s="21"/>
      <c r="X18" s="21"/>
      <c r="Y18" s="21"/>
    </row>
    <row r="19" spans="1:25" ht="64.3" customHeight="1" x14ac:dyDescent="0.3">
      <c r="A19" s="89"/>
      <c r="B19" s="85"/>
      <c r="C19" s="92"/>
      <c r="D19" s="84"/>
      <c r="E19" s="13" t="s">
        <v>25</v>
      </c>
      <c r="F19" s="24" t="s">
        <v>24</v>
      </c>
      <c r="G19" s="16">
        <v>1</v>
      </c>
      <c r="H19" s="28" t="s">
        <v>74</v>
      </c>
      <c r="I19" s="6" t="s">
        <v>80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21"/>
      <c r="W19" s="21"/>
      <c r="X19" s="21"/>
      <c r="Y19" s="21"/>
    </row>
    <row r="20" spans="1:25" s="20" customFormat="1" ht="64.3" customHeight="1" x14ac:dyDescent="0.3">
      <c r="A20" s="89"/>
      <c r="B20" s="85"/>
      <c r="C20" s="92"/>
      <c r="D20" s="84"/>
      <c r="E20" s="32" t="s">
        <v>26</v>
      </c>
      <c r="F20" s="24" t="s">
        <v>27</v>
      </c>
      <c r="G20" s="16">
        <v>1</v>
      </c>
      <c r="H20" s="28" t="s">
        <v>74</v>
      </c>
      <c r="I20" s="6" t="s">
        <v>80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21"/>
      <c r="W20" s="21"/>
      <c r="X20" s="21"/>
      <c r="Y20" s="21"/>
    </row>
    <row r="21" spans="1:25" ht="57.9" customHeight="1" x14ac:dyDescent="0.3">
      <c r="A21" s="12"/>
      <c r="D21" s="8"/>
      <c r="E21" s="30"/>
      <c r="F21" s="31"/>
      <c r="G21" s="21"/>
      <c r="H21" s="21"/>
      <c r="I21" s="31"/>
      <c r="J21" s="29"/>
      <c r="K21" s="30"/>
      <c r="L21" s="30"/>
      <c r="M21" s="30"/>
      <c r="N21" s="30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</row>
    <row r="22" spans="1:25" ht="57.9" customHeight="1" x14ac:dyDescent="0.3">
      <c r="D22" s="8"/>
      <c r="J22" s="29"/>
      <c r="K22" s="30"/>
      <c r="L22" s="30"/>
      <c r="M22" s="30"/>
      <c r="N22" s="30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25" ht="57.9" customHeight="1" x14ac:dyDescent="0.3">
      <c r="D23" s="8"/>
      <c r="J23" s="29"/>
      <c r="K23" s="30"/>
      <c r="L23" s="30"/>
      <c r="M23" s="30"/>
      <c r="N23" s="30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ht="57.9" customHeight="1" x14ac:dyDescent="0.3">
      <c r="D24" s="8"/>
      <c r="J24" s="29"/>
      <c r="K24" s="30"/>
      <c r="L24" s="30"/>
      <c r="M24" s="30"/>
      <c r="N24" s="30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ht="57.9" customHeight="1" x14ac:dyDescent="0.3">
      <c r="D25" s="8"/>
      <c r="J25" s="14"/>
      <c r="L25" s="1"/>
    </row>
    <row r="26" spans="1:25" ht="57.9" customHeight="1" x14ac:dyDescent="0.4">
      <c r="D26" s="35"/>
      <c r="J26" s="14"/>
      <c r="L26" s="1"/>
    </row>
    <row r="27" spans="1:25" ht="57.9" customHeight="1" x14ac:dyDescent="0.3">
      <c r="D27" s="7"/>
      <c r="J27" s="14"/>
      <c r="L27" s="1"/>
    </row>
    <row r="28" spans="1:25" ht="57.9" customHeight="1" x14ac:dyDescent="0.3">
      <c r="J28" s="14"/>
      <c r="L28" s="1"/>
    </row>
    <row r="29" spans="1:25" ht="57.9" customHeight="1" x14ac:dyDescent="0.3">
      <c r="J29" s="14"/>
      <c r="L29" s="1"/>
    </row>
    <row r="1048576" spans="9:9" ht="57.9" customHeight="1" x14ac:dyDescent="0.3">
      <c r="I1048576" s="6"/>
    </row>
  </sheetData>
  <mergeCells count="20">
    <mergeCell ref="B10:B11"/>
    <mergeCell ref="C10:C11"/>
    <mergeCell ref="D10:D11"/>
    <mergeCell ref="D8:D9"/>
    <mergeCell ref="B14:B16"/>
    <mergeCell ref="D18:D20"/>
    <mergeCell ref="B18:B20"/>
    <mergeCell ref="J4:U4"/>
    <mergeCell ref="A18:A20"/>
    <mergeCell ref="A6:A7"/>
    <mergeCell ref="C18:C20"/>
    <mergeCell ref="C14:C16"/>
    <mergeCell ref="D14:D16"/>
    <mergeCell ref="A14:A17"/>
    <mergeCell ref="A8:A13"/>
    <mergeCell ref="B12:B13"/>
    <mergeCell ref="C12:C13"/>
    <mergeCell ref="D12:D13"/>
    <mergeCell ref="B8:B9"/>
    <mergeCell ref="C8:C9"/>
  </mergeCells>
  <phoneticPr fontId="2" type="noConversion"/>
  <conditionalFormatting sqref="J6:N6">
    <cfRule type="cellIs" dxfId="13" priority="15" operator="greaterThan">
      <formula>1.1</formula>
    </cfRule>
    <cfRule type="cellIs" dxfId="12" priority="16" operator="between">
      <formula>1.01</formula>
      <formula>1.1</formula>
    </cfRule>
    <cfRule type="cellIs" dxfId="11" priority="17" operator="lessThan">
      <formula>1</formula>
    </cfRule>
  </conditionalFormatting>
  <conditionalFormatting sqref="J7:N11 J13:N20">
    <cfRule type="cellIs" dxfId="10" priority="12" operator="greaterThan">
      <formula>$G$8</formula>
    </cfRule>
    <cfRule type="cellIs" dxfId="9" priority="14" operator="lessThan">
      <formula>$G$8</formula>
    </cfRule>
  </conditionalFormatting>
  <conditionalFormatting sqref="J12:N12">
    <cfRule type="cellIs" dxfId="8" priority="8" operator="greaterThan">
      <formula>$G$8</formula>
    </cfRule>
    <cfRule type="cellIs" dxfId="7" priority="9" operator="lessThan">
      <formula>$G$8</formula>
    </cfRule>
  </conditionalFormatting>
  <conditionalFormatting sqref="O6:U6">
    <cfRule type="cellIs" dxfId="6" priority="5" operator="greaterThan">
      <formula>1.1</formula>
    </cfRule>
    <cfRule type="cellIs" dxfId="5" priority="6" operator="between">
      <formula>1.01</formula>
      <formula>1.1</formula>
    </cfRule>
    <cfRule type="cellIs" dxfId="4" priority="7" operator="lessThan">
      <formula>1</formula>
    </cfRule>
  </conditionalFormatting>
  <conditionalFormatting sqref="O7:U11 O13:U20">
    <cfRule type="cellIs" dxfId="3" priority="3" operator="greaterThan">
      <formula>$G$8</formula>
    </cfRule>
    <cfRule type="cellIs" dxfId="2" priority="4" operator="lessThan">
      <formula>$G$8</formula>
    </cfRule>
  </conditionalFormatting>
  <conditionalFormatting sqref="O12:U12">
    <cfRule type="cellIs" dxfId="1" priority="1" operator="greaterThan">
      <formula>$G$8</formula>
    </cfRule>
    <cfRule type="cellIs" dxfId="0" priority="2" operator="lessThan">
      <formula>$G$8</formula>
    </cfRule>
  </conditionalFormatting>
  <printOptions horizontalCentered="1"/>
  <pageMargins left="0.39370078740157483" right="0.39370078740157483" top="0.59055118110236227" bottom="0.39370078740157483" header="0" footer="0"/>
  <pageSetup scale="43" fitToHeight="3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J57"/>
  <sheetViews>
    <sheetView tabSelected="1" zoomScale="140" zoomScaleNormal="140" workbookViewId="0">
      <pane xSplit="2" ySplit="1" topLeftCell="C3" activePane="bottomRight" state="frozen"/>
      <selection pane="topRight" activeCell="C1" sqref="C1"/>
      <selection pane="bottomLeft" activeCell="A2" sqref="A2"/>
      <selection pane="bottomRight" activeCell="C33" sqref="C33"/>
    </sheetView>
  </sheetViews>
  <sheetFormatPr baseColWidth="10" defaultColWidth="9.15234375" defaultRowHeight="22.85" customHeight="1" x14ac:dyDescent="0.3"/>
  <cols>
    <col min="1" max="1" width="5" style="73" bestFit="1" customWidth="1"/>
    <col min="2" max="2" width="43.921875" style="51" customWidth="1"/>
    <col min="3" max="3" width="17.23046875" style="51" customWidth="1"/>
    <col min="4" max="4" width="34.69140625" style="51" bestFit="1" customWidth="1"/>
    <col min="5" max="5" width="16.23046875" style="51" bestFit="1" customWidth="1"/>
    <col min="6" max="6" width="20.61328125" style="74" customWidth="1"/>
    <col min="7" max="7" width="15.15234375" style="53" bestFit="1" customWidth="1"/>
    <col min="8" max="8" width="7.23046875" style="52" bestFit="1" customWidth="1"/>
    <col min="9" max="9" width="9.15234375" style="46"/>
    <col min="10" max="16384" width="9.15234375" style="41"/>
  </cols>
  <sheetData>
    <row r="1" spans="1:10" s="40" customFormat="1" ht="22.85" customHeight="1" x14ac:dyDescent="0.3">
      <c r="A1" s="68" t="s">
        <v>84</v>
      </c>
      <c r="B1" s="43" t="s">
        <v>67</v>
      </c>
      <c r="C1" s="69" t="s">
        <v>28</v>
      </c>
      <c r="D1" s="69" t="s">
        <v>46</v>
      </c>
      <c r="E1" s="69" t="s">
        <v>29</v>
      </c>
      <c r="F1" s="70" t="s">
        <v>1</v>
      </c>
      <c r="G1" s="45" t="s">
        <v>30</v>
      </c>
      <c r="H1" s="44" t="s">
        <v>31</v>
      </c>
      <c r="I1" s="46"/>
    </row>
    <row r="2" spans="1:10" ht="22.85" hidden="1" customHeight="1" x14ac:dyDescent="0.3">
      <c r="A2" s="71">
        <v>1</v>
      </c>
      <c r="B2" s="47" t="s">
        <v>137</v>
      </c>
      <c r="C2" s="47" t="s">
        <v>107</v>
      </c>
      <c r="D2" s="47" t="s">
        <v>78</v>
      </c>
      <c r="E2" s="47" t="s">
        <v>34</v>
      </c>
      <c r="F2" s="47" t="s">
        <v>124</v>
      </c>
      <c r="G2" s="49"/>
      <c r="H2" s="48"/>
    </row>
    <row r="3" spans="1:10" ht="22.85" hidden="1" customHeight="1" x14ac:dyDescent="0.3">
      <c r="A3" s="71">
        <v>2</v>
      </c>
      <c r="B3" s="47" t="s">
        <v>138</v>
      </c>
      <c r="C3" s="47" t="s">
        <v>107</v>
      </c>
      <c r="D3" s="47" t="s">
        <v>78</v>
      </c>
      <c r="E3" s="47" t="s">
        <v>34</v>
      </c>
      <c r="F3" s="47" t="s">
        <v>124</v>
      </c>
      <c r="G3" s="49"/>
      <c r="H3" s="48"/>
    </row>
    <row r="4" spans="1:10" ht="22.85" hidden="1" customHeight="1" x14ac:dyDescent="0.3">
      <c r="A4" s="71">
        <v>3</v>
      </c>
      <c r="B4" s="47" t="s">
        <v>88</v>
      </c>
      <c r="C4" s="47" t="s">
        <v>107</v>
      </c>
      <c r="D4" s="47" t="s">
        <v>58</v>
      </c>
      <c r="E4" s="47" t="s">
        <v>34</v>
      </c>
      <c r="F4" s="47" t="s">
        <v>125</v>
      </c>
      <c r="G4" s="49"/>
      <c r="H4" s="48"/>
    </row>
    <row r="5" spans="1:10" ht="22.85" hidden="1" customHeight="1" x14ac:dyDescent="0.3">
      <c r="A5" s="71">
        <v>4</v>
      </c>
      <c r="B5" s="47" t="s">
        <v>68</v>
      </c>
      <c r="C5" s="47" t="s">
        <v>107</v>
      </c>
      <c r="D5" s="47" t="s">
        <v>58</v>
      </c>
      <c r="E5" s="47" t="s">
        <v>34</v>
      </c>
      <c r="F5" s="47" t="s">
        <v>100</v>
      </c>
      <c r="G5" s="49"/>
      <c r="H5" s="48"/>
      <c r="J5" s="50"/>
    </row>
    <row r="6" spans="1:10" ht="22.85" hidden="1" customHeight="1" x14ac:dyDescent="0.3">
      <c r="A6" s="71">
        <v>5</v>
      </c>
      <c r="B6" s="47" t="s">
        <v>141</v>
      </c>
      <c r="C6" s="47" t="s">
        <v>107</v>
      </c>
      <c r="D6" s="47" t="s">
        <v>58</v>
      </c>
      <c r="E6" s="47" t="s">
        <v>34</v>
      </c>
      <c r="F6" s="47" t="s">
        <v>100</v>
      </c>
      <c r="G6" s="49"/>
      <c r="H6" s="48"/>
      <c r="J6" s="50"/>
    </row>
    <row r="7" spans="1:10" ht="22.85" hidden="1" customHeight="1" x14ac:dyDescent="0.3">
      <c r="A7" s="71">
        <v>6</v>
      </c>
      <c r="B7" s="47" t="s">
        <v>142</v>
      </c>
      <c r="C7" s="47" t="s">
        <v>107</v>
      </c>
      <c r="D7" s="47" t="s">
        <v>58</v>
      </c>
      <c r="E7" s="47" t="s">
        <v>34</v>
      </c>
      <c r="F7" s="47" t="s">
        <v>100</v>
      </c>
      <c r="G7" s="49"/>
      <c r="H7" s="48"/>
    </row>
    <row r="8" spans="1:10" ht="22.85" hidden="1" customHeight="1" x14ac:dyDescent="0.3">
      <c r="A8" s="71">
        <v>7</v>
      </c>
      <c r="B8" s="47" t="s">
        <v>97</v>
      </c>
      <c r="C8" s="47" t="s">
        <v>107</v>
      </c>
      <c r="D8" s="47" t="s">
        <v>58</v>
      </c>
      <c r="E8" s="47" t="s">
        <v>34</v>
      </c>
      <c r="F8" s="47" t="s">
        <v>125</v>
      </c>
      <c r="G8" s="49"/>
      <c r="H8" s="48"/>
    </row>
    <row r="9" spans="1:10" ht="22.85" customHeight="1" x14ac:dyDescent="0.3">
      <c r="A9" s="71">
        <v>8</v>
      </c>
      <c r="B9" s="47" t="s">
        <v>163</v>
      </c>
      <c r="C9" s="47" t="s">
        <v>107</v>
      </c>
      <c r="D9" s="47" t="s">
        <v>58</v>
      </c>
      <c r="E9" s="47" t="s">
        <v>39</v>
      </c>
      <c r="F9" s="47" t="s">
        <v>100</v>
      </c>
      <c r="G9" s="49"/>
      <c r="H9" s="48"/>
    </row>
    <row r="10" spans="1:10" ht="22.85" hidden="1" customHeight="1" x14ac:dyDescent="0.3">
      <c r="A10" s="71">
        <v>9</v>
      </c>
      <c r="B10" s="47" t="s">
        <v>60</v>
      </c>
      <c r="C10" s="47" t="s">
        <v>107</v>
      </c>
      <c r="D10" s="47" t="s">
        <v>78</v>
      </c>
      <c r="E10" s="47" t="s">
        <v>36</v>
      </c>
      <c r="F10" s="47" t="s">
        <v>100</v>
      </c>
      <c r="G10" s="49"/>
      <c r="H10" s="48"/>
    </row>
    <row r="11" spans="1:10" ht="22.85" hidden="1" customHeight="1" x14ac:dyDescent="0.3">
      <c r="A11" s="71">
        <v>10</v>
      </c>
      <c r="B11" s="47" t="s">
        <v>164</v>
      </c>
      <c r="C11" s="47" t="s">
        <v>107</v>
      </c>
      <c r="D11" s="47" t="s">
        <v>58</v>
      </c>
      <c r="E11" s="47" t="s">
        <v>36</v>
      </c>
      <c r="F11" s="47" t="s">
        <v>100</v>
      </c>
      <c r="G11" s="49"/>
      <c r="H11" s="48"/>
    </row>
    <row r="12" spans="1:10" ht="22.85" hidden="1" customHeight="1" x14ac:dyDescent="0.3">
      <c r="A12" s="71">
        <v>11</v>
      </c>
      <c r="B12" s="47" t="s">
        <v>143</v>
      </c>
      <c r="C12" s="47" t="s">
        <v>107</v>
      </c>
      <c r="D12" s="47" t="s">
        <v>78</v>
      </c>
      <c r="E12" s="47" t="s">
        <v>34</v>
      </c>
      <c r="F12" s="47" t="s">
        <v>100</v>
      </c>
      <c r="G12" s="49"/>
      <c r="H12" s="48"/>
    </row>
    <row r="13" spans="1:10" ht="22.85" hidden="1" customHeight="1" x14ac:dyDescent="0.3">
      <c r="A13" s="71">
        <v>12</v>
      </c>
      <c r="B13" s="47" t="s">
        <v>144</v>
      </c>
      <c r="C13" s="47" t="s">
        <v>107</v>
      </c>
      <c r="D13" s="47" t="s">
        <v>78</v>
      </c>
      <c r="E13" s="47" t="s">
        <v>34</v>
      </c>
      <c r="F13" s="47" t="s">
        <v>100</v>
      </c>
      <c r="G13" s="49"/>
      <c r="H13" s="48"/>
    </row>
    <row r="14" spans="1:10" ht="22.85" customHeight="1" x14ac:dyDescent="0.3">
      <c r="A14" s="71">
        <v>12</v>
      </c>
      <c r="B14" s="47" t="s">
        <v>145</v>
      </c>
      <c r="C14" s="47" t="s">
        <v>107</v>
      </c>
      <c r="D14" s="47" t="s">
        <v>78</v>
      </c>
      <c r="E14" s="47" t="s">
        <v>39</v>
      </c>
      <c r="F14" s="47" t="s">
        <v>100</v>
      </c>
      <c r="G14" s="49"/>
      <c r="H14" s="48"/>
    </row>
    <row r="15" spans="1:10" ht="22.85" hidden="1" customHeight="1" x14ac:dyDescent="0.3">
      <c r="A15" s="71">
        <v>13</v>
      </c>
      <c r="B15" s="47" t="s">
        <v>146</v>
      </c>
      <c r="C15" s="47" t="s">
        <v>107</v>
      </c>
      <c r="D15" s="47" t="s">
        <v>78</v>
      </c>
      <c r="E15" s="47" t="s">
        <v>36</v>
      </c>
      <c r="F15" s="47" t="s">
        <v>100</v>
      </c>
      <c r="G15" s="49"/>
      <c r="H15" s="48"/>
    </row>
    <row r="16" spans="1:10" ht="22.85" hidden="1" customHeight="1" x14ac:dyDescent="0.3">
      <c r="A16" s="71">
        <v>14</v>
      </c>
      <c r="B16" s="47" t="s">
        <v>65</v>
      </c>
      <c r="C16" s="47" t="s">
        <v>106</v>
      </c>
      <c r="D16" s="47" t="s">
        <v>51</v>
      </c>
      <c r="E16" s="47" t="s">
        <v>34</v>
      </c>
      <c r="F16" s="47" t="s">
        <v>139</v>
      </c>
      <c r="G16" s="49"/>
      <c r="H16" s="48"/>
    </row>
    <row r="17" spans="1:8" ht="22.85" hidden="1" customHeight="1" x14ac:dyDescent="0.3">
      <c r="A17" s="71">
        <v>15</v>
      </c>
      <c r="B17" s="47" t="s">
        <v>66</v>
      </c>
      <c r="C17" s="47" t="s">
        <v>106</v>
      </c>
      <c r="D17" s="47" t="s">
        <v>51</v>
      </c>
      <c r="E17" s="47" t="s">
        <v>34</v>
      </c>
      <c r="F17" s="47" t="s">
        <v>139</v>
      </c>
      <c r="G17" s="49"/>
      <c r="H17" s="48"/>
    </row>
    <row r="18" spans="1:8" ht="22.85" hidden="1" customHeight="1" x14ac:dyDescent="0.3">
      <c r="A18" s="71">
        <v>16</v>
      </c>
      <c r="B18" s="47" t="s">
        <v>64</v>
      </c>
      <c r="C18" s="47" t="s">
        <v>106</v>
      </c>
      <c r="D18" s="47" t="s">
        <v>51</v>
      </c>
      <c r="E18" s="47" t="s">
        <v>34</v>
      </c>
      <c r="F18" s="47" t="s">
        <v>139</v>
      </c>
      <c r="G18" s="49"/>
      <c r="H18" s="48"/>
    </row>
    <row r="19" spans="1:8" ht="30" hidden="1" customHeight="1" x14ac:dyDescent="0.3">
      <c r="A19" s="71">
        <v>17</v>
      </c>
      <c r="B19" s="47" t="s">
        <v>169</v>
      </c>
      <c r="C19" s="47" t="s">
        <v>106</v>
      </c>
      <c r="D19" s="47" t="s">
        <v>51</v>
      </c>
      <c r="E19" s="47" t="s">
        <v>34</v>
      </c>
      <c r="F19" s="47" t="s">
        <v>125</v>
      </c>
      <c r="G19" s="49"/>
      <c r="H19" s="48"/>
    </row>
    <row r="20" spans="1:8" ht="22.85" hidden="1" customHeight="1" x14ac:dyDescent="0.3">
      <c r="A20" s="71">
        <v>18</v>
      </c>
      <c r="B20" s="47" t="s">
        <v>170</v>
      </c>
      <c r="C20" s="47" t="s">
        <v>106</v>
      </c>
      <c r="D20" s="47" t="s">
        <v>51</v>
      </c>
      <c r="E20" s="47" t="s">
        <v>34</v>
      </c>
      <c r="F20" s="47" t="s">
        <v>125</v>
      </c>
      <c r="G20" s="49"/>
      <c r="H20" s="48"/>
    </row>
    <row r="21" spans="1:8" ht="22.85" hidden="1" customHeight="1" x14ac:dyDescent="0.3">
      <c r="A21" s="71">
        <v>19</v>
      </c>
      <c r="B21" s="47" t="s">
        <v>119</v>
      </c>
      <c r="C21" s="47" t="s">
        <v>106</v>
      </c>
      <c r="D21" s="47" t="s">
        <v>51</v>
      </c>
      <c r="E21" s="47" t="s">
        <v>34</v>
      </c>
      <c r="F21" s="47" t="s">
        <v>125</v>
      </c>
      <c r="G21" s="49"/>
      <c r="H21" s="48"/>
    </row>
    <row r="22" spans="1:8" ht="22.85" hidden="1" customHeight="1" x14ac:dyDescent="0.3">
      <c r="A22" s="71">
        <v>20</v>
      </c>
      <c r="B22" s="47" t="s">
        <v>63</v>
      </c>
      <c r="C22" s="47" t="s">
        <v>106</v>
      </c>
      <c r="D22" s="47" t="s">
        <v>51</v>
      </c>
      <c r="E22" s="47" t="s">
        <v>34</v>
      </c>
      <c r="F22" s="47" t="s">
        <v>125</v>
      </c>
      <c r="G22" s="49"/>
      <c r="H22" s="48"/>
    </row>
    <row r="23" spans="1:8" ht="22.85" hidden="1" customHeight="1" x14ac:dyDescent="0.3">
      <c r="A23" s="71">
        <v>21</v>
      </c>
      <c r="B23" s="72" t="s">
        <v>56</v>
      </c>
      <c r="C23" s="47" t="s">
        <v>106</v>
      </c>
      <c r="D23" s="47" t="s">
        <v>51</v>
      </c>
      <c r="E23" s="47" t="s">
        <v>36</v>
      </c>
      <c r="F23" s="47" t="s">
        <v>125</v>
      </c>
      <c r="G23" s="49"/>
      <c r="H23" s="48"/>
    </row>
    <row r="24" spans="1:8" ht="22.85" hidden="1" customHeight="1" x14ac:dyDescent="0.3">
      <c r="A24" s="71">
        <v>22</v>
      </c>
      <c r="B24" s="72" t="s">
        <v>57</v>
      </c>
      <c r="C24" s="47" t="s">
        <v>111</v>
      </c>
      <c r="D24" s="47" t="s">
        <v>51</v>
      </c>
      <c r="E24" s="47" t="s">
        <v>36</v>
      </c>
      <c r="F24" s="47" t="s">
        <v>139</v>
      </c>
      <c r="G24" s="49"/>
      <c r="H24" s="48"/>
    </row>
    <row r="25" spans="1:8" ht="22.85" hidden="1" customHeight="1" x14ac:dyDescent="0.3">
      <c r="A25" s="71">
        <v>23</v>
      </c>
      <c r="B25" s="47" t="s">
        <v>136</v>
      </c>
      <c r="C25" s="47" t="s">
        <v>43</v>
      </c>
      <c r="D25" s="47" t="s">
        <v>51</v>
      </c>
      <c r="E25" s="47" t="s">
        <v>36</v>
      </c>
      <c r="F25" s="47" t="s">
        <v>125</v>
      </c>
      <c r="G25" s="49"/>
      <c r="H25" s="48"/>
    </row>
    <row r="26" spans="1:8" ht="22.85" hidden="1" customHeight="1" x14ac:dyDescent="0.3">
      <c r="A26" s="71">
        <v>24</v>
      </c>
      <c r="B26" s="47" t="s">
        <v>76</v>
      </c>
      <c r="C26" s="47" t="s">
        <v>45</v>
      </c>
      <c r="D26" s="47" t="s">
        <v>51</v>
      </c>
      <c r="E26" s="47" t="s">
        <v>36</v>
      </c>
      <c r="F26" s="47" t="s">
        <v>139</v>
      </c>
      <c r="G26" s="49"/>
      <c r="H26" s="48"/>
    </row>
    <row r="27" spans="1:8" ht="22.85" hidden="1" customHeight="1" x14ac:dyDescent="0.3">
      <c r="A27" s="71">
        <v>25</v>
      </c>
      <c r="B27" s="47" t="s">
        <v>98</v>
      </c>
      <c r="C27" s="47" t="s">
        <v>43</v>
      </c>
      <c r="D27" s="47" t="s">
        <v>49</v>
      </c>
      <c r="E27" s="47" t="s">
        <v>34</v>
      </c>
      <c r="F27" s="47" t="s">
        <v>125</v>
      </c>
      <c r="G27" s="49"/>
      <c r="H27" s="48"/>
    </row>
    <row r="28" spans="1:8" ht="22.85" hidden="1" customHeight="1" x14ac:dyDescent="0.3">
      <c r="A28" s="71">
        <v>26</v>
      </c>
      <c r="B28" s="47" t="s">
        <v>171</v>
      </c>
      <c r="C28" s="47" t="s">
        <v>107</v>
      </c>
      <c r="D28" s="47" t="s">
        <v>49</v>
      </c>
      <c r="E28" s="47" t="s">
        <v>34</v>
      </c>
      <c r="F28" s="47" t="s">
        <v>139</v>
      </c>
      <c r="G28" s="49"/>
      <c r="H28" s="48"/>
    </row>
    <row r="29" spans="1:8" ht="22.85" hidden="1" customHeight="1" x14ac:dyDescent="0.3">
      <c r="A29" s="71">
        <v>27</v>
      </c>
      <c r="B29" s="47" t="s">
        <v>79</v>
      </c>
      <c r="C29" s="47" t="s">
        <v>111</v>
      </c>
      <c r="D29" s="47" t="s">
        <v>49</v>
      </c>
      <c r="E29" s="47" t="s">
        <v>34</v>
      </c>
      <c r="F29" s="47" t="s">
        <v>139</v>
      </c>
      <c r="G29" s="49"/>
      <c r="H29" s="48"/>
    </row>
    <row r="30" spans="1:8" ht="22.85" hidden="1" customHeight="1" x14ac:dyDescent="0.3">
      <c r="A30" s="71">
        <v>28</v>
      </c>
      <c r="B30" s="47" t="s">
        <v>41</v>
      </c>
      <c r="C30" s="47" t="s">
        <v>43</v>
      </c>
      <c r="D30" s="47" t="s">
        <v>50</v>
      </c>
      <c r="E30" s="47" t="s">
        <v>34</v>
      </c>
      <c r="F30" s="47" t="s">
        <v>139</v>
      </c>
      <c r="G30" s="49"/>
      <c r="H30" s="48"/>
    </row>
    <row r="31" spans="1:8" ht="22.85" hidden="1" customHeight="1" x14ac:dyDescent="0.3">
      <c r="A31" s="71">
        <v>29</v>
      </c>
      <c r="B31" s="47" t="s">
        <v>62</v>
      </c>
      <c r="C31" s="47" t="s">
        <v>43</v>
      </c>
      <c r="D31" s="47" t="s">
        <v>50</v>
      </c>
      <c r="E31" s="47" t="s">
        <v>36</v>
      </c>
      <c r="F31" s="47" t="s">
        <v>139</v>
      </c>
      <c r="G31" s="49"/>
      <c r="H31" s="48"/>
    </row>
    <row r="32" spans="1:8" ht="22.85" hidden="1" customHeight="1" x14ac:dyDescent="0.3">
      <c r="A32" s="71">
        <v>30</v>
      </c>
      <c r="B32" s="47" t="s">
        <v>61</v>
      </c>
      <c r="C32" s="47" t="s">
        <v>45</v>
      </c>
      <c r="D32" s="47" t="s">
        <v>50</v>
      </c>
      <c r="E32" s="47" t="s">
        <v>36</v>
      </c>
      <c r="F32" s="47" t="s">
        <v>139</v>
      </c>
      <c r="G32" s="49"/>
      <c r="H32" s="48"/>
    </row>
    <row r="33" spans="1:8" ht="22.85" customHeight="1" x14ac:dyDescent="0.3">
      <c r="A33" s="71">
        <v>31</v>
      </c>
      <c r="B33" s="47" t="s">
        <v>165</v>
      </c>
      <c r="C33" s="47" t="s">
        <v>44</v>
      </c>
      <c r="D33" s="47" t="s">
        <v>48</v>
      </c>
      <c r="E33" s="47" t="s">
        <v>39</v>
      </c>
      <c r="F33" s="47" t="s">
        <v>125</v>
      </c>
      <c r="G33" s="49"/>
      <c r="H33" s="48"/>
    </row>
    <row r="34" spans="1:8" ht="22.85" hidden="1" customHeight="1" x14ac:dyDescent="0.3">
      <c r="A34" s="71">
        <v>32</v>
      </c>
      <c r="B34" s="47" t="s">
        <v>96</v>
      </c>
      <c r="C34" s="47" t="s">
        <v>107</v>
      </c>
      <c r="D34" s="47" t="s">
        <v>48</v>
      </c>
      <c r="E34" s="47" t="s">
        <v>34</v>
      </c>
      <c r="F34" s="47" t="s">
        <v>100</v>
      </c>
      <c r="G34" s="49"/>
      <c r="H34" s="48"/>
    </row>
    <row r="35" spans="1:8" ht="22.85" hidden="1" customHeight="1" x14ac:dyDescent="0.3">
      <c r="A35" s="71">
        <v>33</v>
      </c>
      <c r="B35" s="81" t="s">
        <v>109</v>
      </c>
      <c r="C35" s="81" t="s">
        <v>107</v>
      </c>
      <c r="D35" s="81" t="s">
        <v>48</v>
      </c>
      <c r="E35" s="81" t="s">
        <v>34</v>
      </c>
      <c r="F35" s="81" t="s">
        <v>139</v>
      </c>
      <c r="G35" s="49"/>
      <c r="H35" s="48"/>
    </row>
    <row r="36" spans="1:8" ht="22.85" hidden="1" customHeight="1" x14ac:dyDescent="0.3">
      <c r="A36" s="71">
        <v>34</v>
      </c>
      <c r="B36" s="47" t="s">
        <v>166</v>
      </c>
      <c r="C36" s="47" t="s">
        <v>43</v>
      </c>
      <c r="D36" s="47" t="s">
        <v>48</v>
      </c>
      <c r="E36" s="47" t="s">
        <v>34</v>
      </c>
      <c r="F36" s="47" t="s">
        <v>125</v>
      </c>
      <c r="G36" s="49"/>
      <c r="H36" s="48"/>
    </row>
    <row r="37" spans="1:8" ht="22.85" hidden="1" customHeight="1" x14ac:dyDescent="0.3">
      <c r="A37" s="71">
        <v>35</v>
      </c>
      <c r="B37" s="47" t="s">
        <v>42</v>
      </c>
      <c r="C37" s="47" t="s">
        <v>43</v>
      </c>
      <c r="D37" s="47" t="s">
        <v>48</v>
      </c>
      <c r="E37" s="47" t="s">
        <v>36</v>
      </c>
      <c r="F37" s="47" t="s">
        <v>139</v>
      </c>
      <c r="G37" s="49"/>
      <c r="H37" s="48"/>
    </row>
    <row r="38" spans="1:8" ht="22.85" hidden="1" customHeight="1" x14ac:dyDescent="0.3">
      <c r="A38" s="71">
        <v>36</v>
      </c>
      <c r="B38" s="72" t="s">
        <v>110</v>
      </c>
      <c r="C38" s="47" t="s">
        <v>106</v>
      </c>
      <c r="D38" s="47" t="s">
        <v>108</v>
      </c>
      <c r="E38" s="47" t="s">
        <v>34</v>
      </c>
      <c r="F38" s="47" t="s">
        <v>125</v>
      </c>
      <c r="G38" s="49"/>
      <c r="H38" s="48"/>
    </row>
    <row r="39" spans="1:8" ht="22.85" hidden="1" customHeight="1" x14ac:dyDescent="0.3">
      <c r="A39" s="71">
        <v>37</v>
      </c>
      <c r="B39" s="72" t="s">
        <v>55</v>
      </c>
      <c r="C39" s="47" t="s">
        <v>106</v>
      </c>
      <c r="D39" s="47" t="s">
        <v>108</v>
      </c>
      <c r="E39" s="47" t="s">
        <v>34</v>
      </c>
      <c r="F39" s="47" t="s">
        <v>139</v>
      </c>
      <c r="G39" s="49"/>
      <c r="H39" s="48"/>
    </row>
    <row r="40" spans="1:8" ht="22.85" hidden="1" customHeight="1" x14ac:dyDescent="0.3">
      <c r="A40" s="71">
        <v>38</v>
      </c>
      <c r="B40" s="72" t="s">
        <v>59</v>
      </c>
      <c r="C40" s="47" t="s">
        <v>106</v>
      </c>
      <c r="D40" s="47" t="s">
        <v>108</v>
      </c>
      <c r="E40" s="47" t="s">
        <v>34</v>
      </c>
      <c r="F40" s="47" t="s">
        <v>139</v>
      </c>
      <c r="G40" s="49"/>
      <c r="H40" s="48"/>
    </row>
    <row r="41" spans="1:8" ht="22.85" hidden="1" customHeight="1" x14ac:dyDescent="0.3">
      <c r="A41" s="71">
        <v>39</v>
      </c>
      <c r="B41" s="72" t="s">
        <v>167</v>
      </c>
      <c r="C41" s="47" t="s">
        <v>106</v>
      </c>
      <c r="D41" s="47" t="s">
        <v>108</v>
      </c>
      <c r="E41" s="47" t="s">
        <v>36</v>
      </c>
      <c r="F41" s="47" t="s">
        <v>139</v>
      </c>
      <c r="G41" s="49"/>
      <c r="H41" s="48"/>
    </row>
    <row r="42" spans="1:8" ht="22.85" hidden="1" customHeight="1" x14ac:dyDescent="0.3">
      <c r="A42" s="71">
        <v>40</v>
      </c>
      <c r="B42" s="72" t="s">
        <v>85</v>
      </c>
      <c r="C42" s="47" t="s">
        <v>111</v>
      </c>
      <c r="D42" s="47" t="s">
        <v>108</v>
      </c>
      <c r="E42" s="47" t="s">
        <v>34</v>
      </c>
      <c r="F42" s="47" t="s">
        <v>139</v>
      </c>
      <c r="G42" s="49"/>
      <c r="H42" s="48"/>
    </row>
    <row r="43" spans="1:8" ht="22.85" hidden="1" customHeight="1" x14ac:dyDescent="0.3">
      <c r="A43" s="71">
        <v>41</v>
      </c>
      <c r="B43" s="72" t="s">
        <v>112</v>
      </c>
      <c r="C43" s="47" t="s">
        <v>111</v>
      </c>
      <c r="D43" s="47" t="s">
        <v>108</v>
      </c>
      <c r="E43" s="47" t="s">
        <v>36</v>
      </c>
      <c r="F43" s="47" t="s">
        <v>139</v>
      </c>
      <c r="G43" s="49"/>
      <c r="H43" s="48"/>
    </row>
    <row r="44" spans="1:8" ht="22.85" hidden="1" customHeight="1" x14ac:dyDescent="0.3">
      <c r="A44" s="71">
        <v>42</v>
      </c>
      <c r="B44" s="72" t="s">
        <v>176</v>
      </c>
      <c r="C44" s="47" t="s">
        <v>43</v>
      </c>
      <c r="D44" s="47" t="s">
        <v>108</v>
      </c>
      <c r="E44" s="47" t="s">
        <v>34</v>
      </c>
      <c r="F44" s="47" t="s">
        <v>139</v>
      </c>
      <c r="G44" s="49"/>
      <c r="H44" s="48"/>
    </row>
    <row r="45" spans="1:8" ht="22.85" hidden="1" customHeight="1" x14ac:dyDescent="0.3">
      <c r="A45" s="71">
        <v>43</v>
      </c>
      <c r="B45" s="72" t="s">
        <v>175</v>
      </c>
      <c r="C45" s="47" t="s">
        <v>107</v>
      </c>
      <c r="D45" s="47" t="s">
        <v>48</v>
      </c>
      <c r="E45" s="47" t="s">
        <v>34</v>
      </c>
      <c r="F45" s="47" t="s">
        <v>126</v>
      </c>
      <c r="G45" s="49"/>
      <c r="H45" s="48"/>
    </row>
    <row r="46" spans="1:8" ht="22.85" hidden="1" customHeight="1" x14ac:dyDescent="0.3">
      <c r="A46" s="71">
        <v>44</v>
      </c>
      <c r="B46" s="72" t="s">
        <v>99</v>
      </c>
      <c r="C46" s="47" t="s">
        <v>107</v>
      </c>
      <c r="D46" s="47" t="s">
        <v>58</v>
      </c>
      <c r="E46" s="47" t="s">
        <v>34</v>
      </c>
      <c r="F46" s="47" t="s">
        <v>100</v>
      </c>
      <c r="G46" s="49"/>
      <c r="H46" s="48"/>
    </row>
    <row r="47" spans="1:8" ht="22.85" hidden="1" customHeight="1" x14ac:dyDescent="0.3">
      <c r="A47" s="71">
        <v>45</v>
      </c>
      <c r="B47" s="75" t="s">
        <v>168</v>
      </c>
      <c r="C47" s="47" t="s">
        <v>107</v>
      </c>
      <c r="D47" s="47" t="s">
        <v>58</v>
      </c>
      <c r="E47" s="47" t="s">
        <v>34</v>
      </c>
      <c r="F47" s="47" t="s">
        <v>126</v>
      </c>
      <c r="G47" s="49"/>
      <c r="H47" s="48"/>
    </row>
    <row r="48" spans="1:8" ht="22.85" hidden="1" customHeight="1" x14ac:dyDescent="0.3">
      <c r="A48" s="71">
        <v>46</v>
      </c>
      <c r="B48" s="75" t="s">
        <v>173</v>
      </c>
      <c r="C48" s="47" t="s">
        <v>107</v>
      </c>
      <c r="D48" s="47" t="s">
        <v>108</v>
      </c>
      <c r="E48" s="47" t="s">
        <v>36</v>
      </c>
      <c r="F48" s="47" t="s">
        <v>126</v>
      </c>
      <c r="G48" s="49"/>
      <c r="H48" s="48"/>
    </row>
    <row r="49" spans="1:8" ht="22.85" hidden="1" customHeight="1" x14ac:dyDescent="0.3">
      <c r="A49" s="71">
        <v>47</v>
      </c>
      <c r="B49" s="75" t="s">
        <v>174</v>
      </c>
      <c r="C49" s="47" t="s">
        <v>107</v>
      </c>
      <c r="D49" s="47" t="s">
        <v>108</v>
      </c>
      <c r="E49" s="47" t="s">
        <v>36</v>
      </c>
      <c r="F49" s="47" t="s">
        <v>126</v>
      </c>
      <c r="G49" s="49"/>
      <c r="H49" s="48"/>
    </row>
    <row r="50" spans="1:8" ht="22.85" hidden="1" customHeight="1" x14ac:dyDescent="0.3">
      <c r="A50" s="71">
        <v>48</v>
      </c>
      <c r="B50" s="75" t="s">
        <v>140</v>
      </c>
      <c r="C50" s="47" t="s">
        <v>107</v>
      </c>
      <c r="D50" s="47" t="s">
        <v>108</v>
      </c>
      <c r="E50" s="47" t="s">
        <v>36</v>
      </c>
      <c r="F50" s="47" t="s">
        <v>126</v>
      </c>
      <c r="G50" s="49"/>
      <c r="H50" s="48"/>
    </row>
    <row r="51" spans="1:8" ht="22.85" hidden="1" customHeight="1" x14ac:dyDescent="0.3">
      <c r="A51" s="71">
        <v>51</v>
      </c>
      <c r="B51" s="72" t="s">
        <v>113</v>
      </c>
      <c r="C51" s="47" t="s">
        <v>106</v>
      </c>
      <c r="D51" s="47" t="s">
        <v>50</v>
      </c>
      <c r="E51" s="47" t="s">
        <v>34</v>
      </c>
      <c r="F51" s="47" t="s">
        <v>139</v>
      </c>
      <c r="G51" s="49"/>
      <c r="H51" s="48"/>
    </row>
    <row r="52" spans="1:8" ht="22.85" hidden="1" customHeight="1" x14ac:dyDescent="0.3">
      <c r="A52" s="71">
        <v>52</v>
      </c>
      <c r="B52" s="72" t="s">
        <v>172</v>
      </c>
      <c r="C52" s="47" t="s">
        <v>107</v>
      </c>
      <c r="D52" s="47" t="s">
        <v>108</v>
      </c>
      <c r="E52" s="47" t="s">
        <v>34</v>
      </c>
      <c r="F52" s="47" t="s">
        <v>139</v>
      </c>
      <c r="G52" s="49"/>
      <c r="H52" s="48"/>
    </row>
    <row r="53" spans="1:8" ht="22.85" hidden="1" customHeight="1" x14ac:dyDescent="0.3">
      <c r="A53" s="71"/>
      <c r="B53" s="72"/>
      <c r="C53" s="47"/>
      <c r="D53" s="47"/>
      <c r="E53" s="47"/>
      <c r="F53" s="47"/>
      <c r="G53" s="49"/>
      <c r="H53" s="48"/>
    </row>
    <row r="54" spans="1:8" ht="22.85" hidden="1" customHeight="1" x14ac:dyDescent="0.3">
      <c r="A54" s="71"/>
      <c r="B54" s="72"/>
      <c r="C54" s="47"/>
      <c r="D54" s="47"/>
      <c r="E54" s="47"/>
      <c r="F54" s="47"/>
      <c r="G54" s="49"/>
      <c r="H54" s="48"/>
    </row>
    <row r="55" spans="1:8" ht="22.85" hidden="1" customHeight="1" x14ac:dyDescent="0.3">
      <c r="A55" s="71"/>
      <c r="B55" s="72"/>
      <c r="C55" s="47"/>
      <c r="D55" s="47"/>
      <c r="E55" s="47"/>
      <c r="F55" s="47"/>
      <c r="G55" s="49"/>
      <c r="H55" s="48"/>
    </row>
    <row r="56" spans="1:8" ht="22.85" hidden="1" customHeight="1" x14ac:dyDescent="0.3">
      <c r="A56" s="71"/>
      <c r="B56" s="72"/>
      <c r="C56" s="47"/>
      <c r="D56" s="47"/>
      <c r="E56" s="47"/>
      <c r="F56" s="47"/>
      <c r="G56" s="49"/>
      <c r="H56" s="48"/>
    </row>
    <row r="57" spans="1:8" ht="22.85" hidden="1" customHeight="1" x14ac:dyDescent="0.3">
      <c r="A57" s="71"/>
      <c r="B57" s="72"/>
      <c r="C57" s="47"/>
      <c r="D57" s="47"/>
      <c r="E57" s="47"/>
      <c r="F57" s="47"/>
      <c r="G57" s="49"/>
      <c r="H57" s="48"/>
    </row>
  </sheetData>
  <autoFilter ref="A1:J57" xr:uid="{DC9DC117-CDA5-481A-B643-9095CF75ED0F}">
    <filterColumn colId="4">
      <filters>
        <filter val="LARGO PLAZO"/>
      </filters>
    </filterColumn>
  </autoFilter>
  <sortState xmlns:xlrd2="http://schemas.microsoft.com/office/spreadsheetml/2017/richdata2" ref="B2:E51">
    <sortCondition ref="D2:D51"/>
    <sortCondition ref="C2:C51"/>
    <sortCondition ref="E2:E51"/>
  </sortState>
  <pageMargins left="0.7" right="0.7" top="0.75" bottom="0.75" header="0.3" footer="0.3"/>
  <pageSetup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2000000}">
          <x14:formula1>
            <xm:f>relaciones!$D$9:$D$13</xm:f>
          </x14:formula1>
          <xm:sqref>F47:F49 F53</xm:sqref>
        </x14:dataValidation>
        <x14:dataValidation type="list" allowBlank="1" showInputMessage="1" showErrorMessage="1" xr:uid="{00000000-0002-0000-0100-000003000000}">
          <x14:formula1>
            <xm:f>relaciones!$D$9:$D$14</xm:f>
          </x14:formula1>
          <xm:sqref>F54 F50 F2:F46 F51:F52</xm:sqref>
        </x14:dataValidation>
        <x14:dataValidation type="list" allowBlank="1" showInputMessage="1" showErrorMessage="1" xr:uid="{00000000-0002-0000-0100-000000000000}">
          <x14:formula1>
            <xm:f>relaciones!$G$1:$G$5</xm:f>
          </x14:formula1>
          <xm:sqref>D16 D55:D96 D8</xm:sqref>
        </x14:dataValidation>
        <x14:dataValidation type="list" allowBlank="1" showInputMessage="1" showErrorMessage="1" xr:uid="{00000000-0002-0000-0100-000001000000}">
          <x14:formula1>
            <xm:f>relaciones!$G$1:$G$6</xm:f>
          </x14:formula1>
          <xm:sqref>D2:D7 D9:D15 D17:D54</xm:sqref>
        </x14:dataValidation>
        <x14:dataValidation type="list" allowBlank="1" showInputMessage="1" showErrorMessage="1" xr:uid="{00000000-0002-0000-0100-000005000000}">
          <x14:formula1>
            <xm:f>relaciones!$D$1:$D$4</xm:f>
          </x14:formula1>
          <xm:sqref>E2:E54</xm:sqref>
        </x14:dataValidation>
        <x14:dataValidation type="list" allowBlank="1" showInputMessage="1" showErrorMessage="1" xr:uid="{00000000-0002-0000-0100-000006000000}">
          <x14:formula1>
            <xm:f>relaciones!$E$1:$E$5</xm:f>
          </x14:formula1>
          <xm:sqref>C2:C161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6D52-3AE9-4883-860F-B51BF33BE1B0}">
  <dimension ref="A3:M19"/>
  <sheetViews>
    <sheetView zoomScale="140" zoomScaleNormal="140" workbookViewId="0">
      <selection activeCell="C23" sqref="C23"/>
    </sheetView>
  </sheetViews>
  <sheetFormatPr baseColWidth="10" defaultColWidth="17.15234375" defaultRowHeight="12.45" x14ac:dyDescent="0.3"/>
  <cols>
    <col min="1" max="1" width="23.921875" style="58" customWidth="1"/>
    <col min="2" max="2" width="12.69140625" style="63" customWidth="1"/>
    <col min="3" max="3" width="12" style="63" bestFit="1" customWidth="1"/>
    <col min="4" max="4" width="12.23046875" style="63" bestFit="1" customWidth="1"/>
    <col min="5" max="5" width="17.15234375" style="63"/>
    <col min="6" max="6" width="15.84375" style="63" customWidth="1"/>
    <col min="7" max="16384" width="17.15234375" style="58"/>
  </cols>
  <sheetData>
    <row r="3" spans="1:13" ht="24.9" x14ac:dyDescent="0.3">
      <c r="A3" s="55"/>
      <c r="B3" s="56" t="s">
        <v>131</v>
      </c>
      <c r="C3" s="56" t="s">
        <v>133</v>
      </c>
      <c r="D3" s="56" t="s">
        <v>132</v>
      </c>
      <c r="E3" s="56" t="s">
        <v>134</v>
      </c>
      <c r="F3" s="56" t="s">
        <v>135</v>
      </c>
    </row>
    <row r="4" spans="1:13" x14ac:dyDescent="0.3">
      <c r="A4" s="55" t="s">
        <v>127</v>
      </c>
      <c r="B4" s="59">
        <v>8000000</v>
      </c>
      <c r="C4" s="60">
        <v>0.3</v>
      </c>
      <c r="D4" s="62">
        <f>B4*C4</f>
        <v>2400000</v>
      </c>
      <c r="E4" s="62">
        <f>B4-D4</f>
        <v>5600000</v>
      </c>
      <c r="F4" s="62">
        <f>E4*1.52</f>
        <v>8512000</v>
      </c>
    </row>
    <row r="5" spans="1:13" x14ac:dyDescent="0.3">
      <c r="A5" s="55" t="s">
        <v>128</v>
      </c>
      <c r="B5" s="59">
        <v>5000000</v>
      </c>
      <c r="C5" s="60">
        <v>0.3</v>
      </c>
      <c r="D5" s="62">
        <f t="shared" ref="D5:D7" si="0">B5*C5</f>
        <v>1500000</v>
      </c>
      <c r="E5" s="62">
        <f t="shared" ref="E5:E7" si="1">B5-D5</f>
        <v>3500000</v>
      </c>
      <c r="F5" s="62">
        <f t="shared" ref="F5:F7" si="2">E5*1.52</f>
        <v>5320000</v>
      </c>
    </row>
    <row r="6" spans="1:13" x14ac:dyDescent="0.3">
      <c r="A6" s="55" t="s">
        <v>130</v>
      </c>
      <c r="B6" s="59">
        <v>3000000</v>
      </c>
      <c r="C6" s="60">
        <v>0.4</v>
      </c>
      <c r="D6" s="62">
        <f t="shared" si="0"/>
        <v>1200000</v>
      </c>
      <c r="E6" s="62">
        <f t="shared" si="1"/>
        <v>1800000</v>
      </c>
      <c r="F6" s="62">
        <f t="shared" si="2"/>
        <v>2736000</v>
      </c>
    </row>
    <row r="7" spans="1:13" x14ac:dyDescent="0.3">
      <c r="A7" s="55" t="s">
        <v>129</v>
      </c>
      <c r="B7" s="59">
        <v>2000000</v>
      </c>
      <c r="C7" s="60">
        <v>0.4</v>
      </c>
      <c r="D7" s="62">
        <f t="shared" si="0"/>
        <v>800000</v>
      </c>
      <c r="E7" s="62">
        <f t="shared" si="1"/>
        <v>1200000</v>
      </c>
      <c r="F7" s="62">
        <f t="shared" si="2"/>
        <v>1824000</v>
      </c>
    </row>
    <row r="8" spans="1:13" s="66" customFormat="1" x14ac:dyDescent="0.3">
      <c r="A8" s="57"/>
      <c r="B8" s="64">
        <f>SUM(B4:B7)</f>
        <v>18000000</v>
      </c>
      <c r="C8" s="65"/>
      <c r="D8" s="67">
        <f>SUM(D4:D7)</f>
        <v>5900000</v>
      </c>
      <c r="E8" s="64">
        <f>SUM(E4:E7)</f>
        <v>12100000</v>
      </c>
      <c r="F8" s="67">
        <f>SUM(F4:F7)</f>
        <v>18392000</v>
      </c>
    </row>
    <row r="11" spans="1:13" s="66" customFormat="1" x14ac:dyDescent="0.3">
      <c r="B11" s="56" t="s">
        <v>147</v>
      </c>
      <c r="C11" s="56" t="s">
        <v>148</v>
      </c>
      <c r="D11" s="56" t="s">
        <v>149</v>
      </c>
      <c r="E11" s="56" t="s">
        <v>150</v>
      </c>
      <c r="F11" s="56" t="s">
        <v>151</v>
      </c>
      <c r="G11" s="56" t="s">
        <v>152</v>
      </c>
      <c r="H11" s="56" t="s">
        <v>153</v>
      </c>
      <c r="I11" s="56" t="s">
        <v>154</v>
      </c>
      <c r="J11" s="56" t="s">
        <v>155</v>
      </c>
      <c r="K11" s="56" t="s">
        <v>156</v>
      </c>
      <c r="L11" s="56" t="s">
        <v>157</v>
      </c>
      <c r="M11" s="56" t="s">
        <v>158</v>
      </c>
    </row>
    <row r="12" spans="1:13" x14ac:dyDescent="0.3">
      <c r="A12" s="55" t="s">
        <v>127</v>
      </c>
      <c r="B12" s="62">
        <f>F4+D4</f>
        <v>10912000</v>
      </c>
      <c r="C12" s="62">
        <v>10912000</v>
      </c>
      <c r="D12" s="62">
        <v>10912000</v>
      </c>
      <c r="E12" s="62">
        <v>10912000</v>
      </c>
      <c r="F12" s="62">
        <v>10912000</v>
      </c>
      <c r="G12" s="61">
        <v>10912000</v>
      </c>
      <c r="H12" s="61">
        <v>10912000</v>
      </c>
      <c r="I12" s="61">
        <v>10912000</v>
      </c>
      <c r="J12" s="61">
        <v>10912000</v>
      </c>
      <c r="K12" s="61">
        <v>10912000</v>
      </c>
      <c r="L12" s="61">
        <v>10912000</v>
      </c>
      <c r="M12" s="61">
        <v>10912000</v>
      </c>
    </row>
    <row r="13" spans="1:13" x14ac:dyDescent="0.3">
      <c r="A13" s="55" t="s">
        <v>128</v>
      </c>
      <c r="B13" s="62">
        <f t="shared" ref="B13:B15" si="3">F5+D5</f>
        <v>6820000</v>
      </c>
      <c r="C13" s="62">
        <v>6820000</v>
      </c>
      <c r="D13" s="62">
        <v>6820000</v>
      </c>
      <c r="E13" s="62">
        <v>6820000</v>
      </c>
      <c r="F13" s="62">
        <v>6820000</v>
      </c>
      <c r="G13" s="61">
        <v>6820000</v>
      </c>
      <c r="H13" s="61">
        <v>6820000</v>
      </c>
      <c r="I13" s="61">
        <v>6820000</v>
      </c>
      <c r="J13" s="61">
        <v>6820000</v>
      </c>
      <c r="K13" s="61">
        <v>6820000</v>
      </c>
      <c r="L13" s="61">
        <v>6820000</v>
      </c>
      <c r="M13" s="61">
        <v>6820000</v>
      </c>
    </row>
    <row r="14" spans="1:13" x14ac:dyDescent="0.3">
      <c r="A14" s="55" t="s">
        <v>130</v>
      </c>
      <c r="B14" s="62">
        <f t="shared" si="3"/>
        <v>3936000</v>
      </c>
      <c r="C14" s="62">
        <v>3936000</v>
      </c>
      <c r="D14" s="62">
        <v>3936000</v>
      </c>
      <c r="E14" s="62">
        <v>3936000</v>
      </c>
      <c r="F14" s="62">
        <v>3936000</v>
      </c>
      <c r="G14" s="61">
        <v>3936000</v>
      </c>
      <c r="H14" s="61">
        <v>3936000</v>
      </c>
      <c r="I14" s="61">
        <v>3936000</v>
      </c>
      <c r="J14" s="61">
        <v>3936000</v>
      </c>
      <c r="K14" s="61">
        <v>3936000</v>
      </c>
      <c r="L14" s="61">
        <v>3936000</v>
      </c>
      <c r="M14" s="61">
        <v>3936000</v>
      </c>
    </row>
    <row r="15" spans="1:13" x14ac:dyDescent="0.3">
      <c r="A15" s="55" t="s">
        <v>129</v>
      </c>
      <c r="B15" s="62">
        <f t="shared" si="3"/>
        <v>2624000</v>
      </c>
      <c r="C15" s="62">
        <v>2624000</v>
      </c>
      <c r="D15" s="62">
        <v>2624000</v>
      </c>
      <c r="E15" s="62">
        <v>2624000</v>
      </c>
      <c r="F15" s="62">
        <v>2624000</v>
      </c>
      <c r="G15" s="61">
        <v>2624000</v>
      </c>
      <c r="H15" s="61">
        <v>2624000</v>
      </c>
      <c r="I15" s="61">
        <v>2624000</v>
      </c>
      <c r="J15" s="61">
        <v>2624000</v>
      </c>
      <c r="K15" s="61">
        <v>2624000</v>
      </c>
      <c r="L15" s="61">
        <v>2624000</v>
      </c>
      <c r="M15" s="61">
        <v>2624000</v>
      </c>
    </row>
    <row r="16" spans="1:13" s="66" customFormat="1" x14ac:dyDescent="0.3">
      <c r="A16" s="57" t="s">
        <v>159</v>
      </c>
      <c r="B16" s="77">
        <v>1000000</v>
      </c>
      <c r="C16" s="77">
        <v>1000000</v>
      </c>
      <c r="D16" s="77">
        <v>1000000</v>
      </c>
      <c r="E16" s="78">
        <f>$D$16+500000</f>
        <v>1500000</v>
      </c>
      <c r="F16" s="78">
        <f t="shared" ref="F16:H16" si="4">$D$16+500000</f>
        <v>1500000</v>
      </c>
      <c r="G16" s="78">
        <f t="shared" si="4"/>
        <v>1500000</v>
      </c>
      <c r="H16" s="78">
        <f t="shared" si="4"/>
        <v>1500000</v>
      </c>
      <c r="I16" s="79">
        <f>$H$16+500000</f>
        <v>2000000</v>
      </c>
      <c r="J16" s="79">
        <f t="shared" ref="J16:M16" si="5">$H$16+500000</f>
        <v>2000000</v>
      </c>
      <c r="K16" s="79">
        <f t="shared" si="5"/>
        <v>2000000</v>
      </c>
      <c r="L16" s="79">
        <f t="shared" si="5"/>
        <v>2000000</v>
      </c>
      <c r="M16" s="79">
        <f t="shared" si="5"/>
        <v>2000000</v>
      </c>
    </row>
    <row r="17" spans="1:13" s="66" customFormat="1" x14ac:dyDescent="0.3">
      <c r="A17" s="57" t="s">
        <v>160</v>
      </c>
      <c r="B17" s="77">
        <v>500000</v>
      </c>
      <c r="C17" s="77">
        <v>500000</v>
      </c>
      <c r="D17" s="77">
        <v>500000</v>
      </c>
      <c r="E17" s="78">
        <f>$D$17+500000</f>
        <v>1000000</v>
      </c>
      <c r="F17" s="78">
        <f t="shared" ref="F17:H17" si="6">$D$17+500000</f>
        <v>1000000</v>
      </c>
      <c r="G17" s="78">
        <f t="shared" si="6"/>
        <v>1000000</v>
      </c>
      <c r="H17" s="78">
        <f t="shared" si="6"/>
        <v>1000000</v>
      </c>
      <c r="I17" s="79">
        <f>$H$17+500000</f>
        <v>1500000</v>
      </c>
      <c r="J17" s="79">
        <f t="shared" ref="J17:M17" si="7">$H$17+500000</f>
        <v>1500000</v>
      </c>
      <c r="K17" s="79">
        <f t="shared" si="7"/>
        <v>1500000</v>
      </c>
      <c r="L17" s="79">
        <f t="shared" si="7"/>
        <v>1500000</v>
      </c>
      <c r="M17" s="79">
        <f t="shared" si="7"/>
        <v>1500000</v>
      </c>
    </row>
    <row r="18" spans="1:13" x14ac:dyDescent="0.3">
      <c r="A18" s="76" t="s">
        <v>162</v>
      </c>
      <c r="B18" s="80">
        <v>5000000</v>
      </c>
      <c r="C18" s="80">
        <v>5000000</v>
      </c>
      <c r="D18" s="80">
        <v>5000000</v>
      </c>
      <c r="E18" s="80">
        <v>5000000</v>
      </c>
      <c r="F18" s="80">
        <v>5000000</v>
      </c>
      <c r="G18" s="80">
        <v>5000000</v>
      </c>
      <c r="H18" s="80">
        <v>5000000</v>
      </c>
      <c r="I18" s="80">
        <v>5000000</v>
      </c>
      <c r="J18" s="80">
        <v>5000000</v>
      </c>
      <c r="K18" s="80">
        <v>5000000</v>
      </c>
      <c r="L18" s="80">
        <v>5000000</v>
      </c>
      <c r="M18" s="80">
        <v>5000000</v>
      </c>
    </row>
    <row r="19" spans="1:13" s="66" customFormat="1" ht="24.9" x14ac:dyDescent="0.3">
      <c r="A19" s="57" t="s">
        <v>161</v>
      </c>
      <c r="B19" s="64">
        <f>SUM(B12:B18)</f>
        <v>30792000</v>
      </c>
      <c r="C19" s="64">
        <f t="shared" ref="C19:M19" si="8">SUM(C12:C18)</f>
        <v>30792000</v>
      </c>
      <c r="D19" s="64">
        <f t="shared" si="8"/>
        <v>30792000</v>
      </c>
      <c r="E19" s="64">
        <f t="shared" si="8"/>
        <v>31792000</v>
      </c>
      <c r="F19" s="64">
        <f t="shared" si="8"/>
        <v>31792000</v>
      </c>
      <c r="G19" s="64">
        <f t="shared" si="8"/>
        <v>31792000</v>
      </c>
      <c r="H19" s="64">
        <f t="shared" si="8"/>
        <v>31792000</v>
      </c>
      <c r="I19" s="64">
        <f t="shared" si="8"/>
        <v>32792000</v>
      </c>
      <c r="J19" s="64">
        <f t="shared" si="8"/>
        <v>32792000</v>
      </c>
      <c r="K19" s="64">
        <f t="shared" si="8"/>
        <v>32792000</v>
      </c>
      <c r="L19" s="64">
        <f t="shared" si="8"/>
        <v>32792000</v>
      </c>
      <c r="M19" s="64">
        <f t="shared" si="8"/>
        <v>32792000</v>
      </c>
    </row>
  </sheetData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5"/>
  <sheetViews>
    <sheetView workbookViewId="0">
      <selection activeCell="D12" sqref="D12"/>
    </sheetView>
  </sheetViews>
  <sheetFormatPr baseColWidth="10" defaultColWidth="8.69140625" defaultRowHeight="12.45" x14ac:dyDescent="0.3"/>
  <cols>
    <col min="4" max="4" width="26.84375" customWidth="1"/>
    <col min="5" max="5" width="12.23046875" customWidth="1"/>
    <col min="7" max="7" width="34.23046875" bestFit="1" customWidth="1"/>
  </cols>
  <sheetData>
    <row r="1" spans="1:8" x14ac:dyDescent="0.3">
      <c r="A1" t="s">
        <v>35</v>
      </c>
      <c r="B1" t="s">
        <v>32</v>
      </c>
      <c r="C1" s="36">
        <v>1</v>
      </c>
      <c r="D1" t="s">
        <v>34</v>
      </c>
      <c r="E1" s="34" t="s">
        <v>43</v>
      </c>
      <c r="G1" s="34" t="s">
        <v>78</v>
      </c>
      <c r="H1" s="37" t="s">
        <v>47</v>
      </c>
    </row>
    <row r="2" spans="1:8" x14ac:dyDescent="0.3">
      <c r="A2" t="s">
        <v>37</v>
      </c>
      <c r="B2" t="s">
        <v>33</v>
      </c>
      <c r="C2" s="36">
        <v>2</v>
      </c>
      <c r="D2" t="s">
        <v>36</v>
      </c>
      <c r="E2" s="34" t="s">
        <v>106</v>
      </c>
      <c r="G2" s="34" t="s">
        <v>108</v>
      </c>
    </row>
    <row r="3" spans="1:8" x14ac:dyDescent="0.3">
      <c r="A3" t="s">
        <v>38</v>
      </c>
      <c r="C3" s="36">
        <v>3</v>
      </c>
      <c r="D3" t="s">
        <v>39</v>
      </c>
      <c r="E3" s="34" t="s">
        <v>95</v>
      </c>
      <c r="G3" s="34" t="s">
        <v>50</v>
      </c>
    </row>
    <row r="4" spans="1:8" x14ac:dyDescent="0.3">
      <c r="C4" s="36">
        <v>4</v>
      </c>
      <c r="D4" t="s">
        <v>40</v>
      </c>
      <c r="E4" s="34" t="s">
        <v>111</v>
      </c>
      <c r="G4" s="34" t="s">
        <v>48</v>
      </c>
    </row>
    <row r="5" spans="1:8" x14ac:dyDescent="0.3">
      <c r="C5" s="36">
        <v>5</v>
      </c>
      <c r="E5" s="34" t="s">
        <v>107</v>
      </c>
      <c r="G5" s="38" t="s">
        <v>51</v>
      </c>
      <c r="H5" s="34" t="s">
        <v>52</v>
      </c>
    </row>
    <row r="6" spans="1:8" x14ac:dyDescent="0.3">
      <c r="G6" s="34" t="s">
        <v>58</v>
      </c>
    </row>
    <row r="9" spans="1:8" x14ac:dyDescent="0.3">
      <c r="D9" t="s">
        <v>100</v>
      </c>
    </row>
    <row r="10" spans="1:8" x14ac:dyDescent="0.3">
      <c r="D10" s="34" t="s">
        <v>125</v>
      </c>
    </row>
    <row r="11" spans="1:8" x14ac:dyDescent="0.3">
      <c r="D11" s="34" t="s">
        <v>139</v>
      </c>
    </row>
    <row r="12" spans="1:8" x14ac:dyDescent="0.3">
      <c r="D12" t="s">
        <v>126</v>
      </c>
    </row>
    <row r="13" spans="1:8" x14ac:dyDescent="0.3">
      <c r="D13" s="34" t="s">
        <v>124</v>
      </c>
    </row>
    <row r="15" spans="1:8" x14ac:dyDescent="0.3">
      <c r="D15" s="3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ESTRATEGIA</vt:lpstr>
      <vt:lpstr>PLANES TÁCTICOS</vt:lpstr>
      <vt:lpstr>PPTO</vt:lpstr>
      <vt:lpstr>relaciones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PATTY</dc:creator>
  <cp:lastModifiedBy>PatriciaHFierro</cp:lastModifiedBy>
  <cp:lastPrinted>2009-02-12T14:18:18Z</cp:lastPrinted>
  <dcterms:created xsi:type="dcterms:W3CDTF">2009-02-12T01:23:49Z</dcterms:created>
  <dcterms:modified xsi:type="dcterms:W3CDTF">2021-11-23T15:30:54Z</dcterms:modified>
</cp:coreProperties>
</file>